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8535" windowHeight="2835"/>
  </bookViews>
  <sheets>
    <sheet name="Отчет за 2020 год" sheetId="3" r:id="rId1"/>
    <sheet name="Структура пояснительной записки" sheetId="4" r:id="rId2"/>
  </sheets>
  <calcPr calcId="125725" iterateDelta="1E-4"/>
</workbook>
</file>

<file path=xl/calcChain.xml><?xml version="1.0" encoding="utf-8"?>
<calcChain xmlns="http://schemas.openxmlformats.org/spreadsheetml/2006/main">
  <c r="K11" i="3"/>
  <c r="E11"/>
  <c r="E150"/>
  <c r="D150"/>
  <c r="E149"/>
  <c r="D149"/>
  <c r="E148"/>
  <c r="E147"/>
  <c r="D147"/>
  <c r="M146"/>
  <c r="L146"/>
  <c r="K146"/>
  <c r="J146"/>
  <c r="I146"/>
  <c r="H146"/>
  <c r="E146"/>
  <c r="D146"/>
  <c r="D11" s="1"/>
  <c r="M11"/>
  <c r="L11"/>
  <c r="J11"/>
  <c r="I11"/>
  <c r="H11"/>
  <c r="G11"/>
  <c r="F11"/>
  <c r="S242" l="1"/>
  <c r="E242"/>
  <c r="D242"/>
  <c r="S241"/>
  <c r="S238"/>
  <c r="O235"/>
  <c r="N235"/>
  <c r="M235"/>
  <c r="L235"/>
  <c r="K235"/>
  <c r="J235"/>
  <c r="I235"/>
  <c r="H235"/>
  <c r="G235"/>
  <c r="F235"/>
  <c r="E235"/>
  <c r="D235"/>
  <c r="G231"/>
  <c r="F231"/>
  <c r="G230"/>
  <c r="F230"/>
  <c r="D230"/>
  <c r="K204"/>
  <c r="J204"/>
  <c r="I204"/>
  <c r="H204"/>
  <c r="D204" s="1"/>
  <c r="E198"/>
  <c r="D198"/>
  <c r="K197"/>
  <c r="E197" s="1"/>
  <c r="J197"/>
  <c r="D197"/>
  <c r="K196"/>
  <c r="K192" s="1"/>
  <c r="J196"/>
  <c r="J192" s="1"/>
  <c r="I196"/>
  <c r="H196"/>
  <c r="H192" s="1"/>
  <c r="G196"/>
  <c r="E196" s="1"/>
  <c r="F196"/>
  <c r="F192" s="1"/>
  <c r="D196"/>
  <c r="E195"/>
  <c r="D195"/>
  <c r="D194"/>
  <c r="I193"/>
  <c r="E193" s="1"/>
  <c r="H193"/>
  <c r="D193" s="1"/>
  <c r="M192"/>
  <c r="L192"/>
  <c r="I192"/>
  <c r="D192" l="1"/>
  <c r="G192"/>
  <c r="E192" s="1"/>
  <c r="E191"/>
  <c r="D191"/>
  <c r="E190"/>
  <c r="D190"/>
  <c r="E189"/>
  <c r="D189"/>
  <c r="M188"/>
  <c r="L188"/>
  <c r="K188"/>
  <c r="J188"/>
  <c r="I188"/>
  <c r="H188"/>
  <c r="G188"/>
  <c r="E188" s="1"/>
  <c r="F188"/>
  <c r="D188" s="1"/>
  <c r="E187"/>
  <c r="D187"/>
  <c r="E185"/>
  <c r="D185"/>
  <c r="M184"/>
  <c r="M176" s="1"/>
  <c r="L184"/>
  <c r="L176" s="1"/>
  <c r="K184"/>
  <c r="J184"/>
  <c r="I184"/>
  <c r="I176" s="1"/>
  <c r="H184"/>
  <c r="H176" s="1"/>
  <c r="G184"/>
  <c r="F184"/>
  <c r="E184"/>
  <c r="D184"/>
  <c r="E183"/>
  <c r="D183"/>
  <c r="E182"/>
  <c r="D182"/>
  <c r="M181"/>
  <c r="L181"/>
  <c r="E181"/>
  <c r="D181"/>
  <c r="E180"/>
  <c r="D180"/>
  <c r="O179"/>
  <c r="E179"/>
  <c r="D179"/>
  <c r="E178"/>
  <c r="D178"/>
  <c r="M177"/>
  <c r="L177"/>
  <c r="K177"/>
  <c r="K176" s="1"/>
  <c r="J177"/>
  <c r="I177"/>
  <c r="H177"/>
  <c r="G177"/>
  <c r="G176" s="1"/>
  <c r="F177"/>
  <c r="D177" s="1"/>
  <c r="J176"/>
  <c r="F176"/>
  <c r="E175"/>
  <c r="O175" s="1"/>
  <c r="D175"/>
  <c r="E174"/>
  <c r="D174"/>
  <c r="O174" s="1"/>
  <c r="K173"/>
  <c r="J173"/>
  <c r="I173"/>
  <c r="E173" s="1"/>
  <c r="H173"/>
  <c r="D173" s="1"/>
  <c r="E172"/>
  <c r="D172"/>
  <c r="K171"/>
  <c r="J171"/>
  <c r="E171"/>
  <c r="D171"/>
  <c r="E170"/>
  <c r="D170"/>
  <c r="E169"/>
  <c r="D169"/>
  <c r="O168"/>
  <c r="N168"/>
  <c r="M168"/>
  <c r="L168"/>
  <c r="K168"/>
  <c r="J168"/>
  <c r="I168"/>
  <c r="H168"/>
  <c r="G168"/>
  <c r="F168"/>
  <c r="E168"/>
  <c r="D168"/>
  <c r="E167"/>
  <c r="D167"/>
  <c r="O166"/>
  <c r="N166"/>
  <c r="M166"/>
  <c r="L166"/>
  <c r="K166"/>
  <c r="K164" s="1"/>
  <c r="J166"/>
  <c r="D166" s="1"/>
  <c r="D164" s="1"/>
  <c r="I166"/>
  <c r="I153" s="1"/>
  <c r="H166"/>
  <c r="G166"/>
  <c r="E166" s="1"/>
  <c r="E164" s="1"/>
  <c r="F166"/>
  <c r="F164" s="1"/>
  <c r="M164"/>
  <c r="L164"/>
  <c r="I164"/>
  <c r="H164"/>
  <c r="E163"/>
  <c r="D163"/>
  <c r="E161"/>
  <c r="D161"/>
  <c r="E160"/>
  <c r="D160"/>
  <c r="E159"/>
  <c r="D159"/>
  <c r="E158"/>
  <c r="D158"/>
  <c r="E157"/>
  <c r="D157"/>
  <c r="E156"/>
  <c r="D156"/>
  <c r="E155"/>
  <c r="D155"/>
  <c r="E154"/>
  <c r="D154"/>
  <c r="H153"/>
  <c r="N152"/>
  <c r="M152"/>
  <c r="L152"/>
  <c r="G152"/>
  <c r="F152"/>
  <c r="M151"/>
  <c r="L151"/>
  <c r="G151"/>
  <c r="F151"/>
  <c r="D176" l="1"/>
  <c r="E177"/>
  <c r="O173"/>
  <c r="E153"/>
  <c r="I152"/>
  <c r="I151"/>
  <c r="H151"/>
  <c r="K153"/>
  <c r="H152"/>
  <c r="J153"/>
  <c r="G164"/>
  <c r="J164"/>
  <c r="O177" l="1"/>
  <c r="E176"/>
  <c r="O176" s="1"/>
  <c r="E152"/>
  <c r="O153"/>
  <c r="E151"/>
  <c r="K152"/>
  <c r="K151"/>
  <c r="J152"/>
  <c r="J151"/>
  <c r="D153"/>
  <c r="D152" l="1"/>
  <c r="D151"/>
  <c r="O151" s="1"/>
  <c r="O152"/>
  <c r="E145" l="1"/>
  <c r="D145"/>
  <c r="O144"/>
  <c r="E144"/>
  <c r="D144"/>
  <c r="E143"/>
  <c r="E141" s="1"/>
  <c r="D143"/>
  <c r="E142"/>
  <c r="D142"/>
  <c r="D141" s="1"/>
  <c r="M141"/>
  <c r="L141"/>
  <c r="K141"/>
  <c r="J141"/>
  <c r="I141"/>
  <c r="H141"/>
  <c r="G141"/>
  <c r="F141"/>
  <c r="E140"/>
  <c r="D140"/>
  <c r="E139"/>
  <c r="D139"/>
  <c r="M138"/>
  <c r="M129" s="1"/>
  <c r="L138"/>
  <c r="L129" s="1"/>
  <c r="K138"/>
  <c r="J138"/>
  <c r="I138"/>
  <c r="I129" s="1"/>
  <c r="H138"/>
  <c r="H129" s="1"/>
  <c r="G138"/>
  <c r="F138"/>
  <c r="E138"/>
  <c r="D138"/>
  <c r="E137"/>
  <c r="D137"/>
  <c r="E136"/>
  <c r="E135" s="1"/>
  <c r="D136"/>
  <c r="D135" s="1"/>
  <c r="M135"/>
  <c r="L135"/>
  <c r="K135"/>
  <c r="K129" s="1"/>
  <c r="J135"/>
  <c r="I135"/>
  <c r="H135"/>
  <c r="G135"/>
  <c r="G129" s="1"/>
  <c r="F135"/>
  <c r="J129"/>
  <c r="F129"/>
  <c r="E32"/>
  <c r="D32"/>
  <c r="E31"/>
  <c r="D31"/>
  <c r="E30"/>
  <c r="D30"/>
  <c r="E29"/>
  <c r="D29"/>
  <c r="D28" s="1"/>
  <c r="M28"/>
  <c r="L28"/>
  <c r="K28"/>
  <c r="J28"/>
  <c r="I28"/>
  <c r="H28"/>
  <c r="G28"/>
  <c r="F28"/>
  <c r="E28"/>
  <c r="E27"/>
  <c r="D27"/>
  <c r="E26"/>
  <c r="D26"/>
  <c r="E25"/>
  <c r="D25"/>
  <c r="E24"/>
  <c r="D24"/>
  <c r="E23"/>
  <c r="D23"/>
  <c r="E22"/>
  <c r="D22"/>
  <c r="E21"/>
  <c r="D21"/>
  <c r="D20" s="1"/>
  <c r="M20"/>
  <c r="L20"/>
  <c r="K20"/>
  <c r="J20"/>
  <c r="I20"/>
  <c r="H20"/>
  <c r="G20"/>
  <c r="F20"/>
  <c r="E20"/>
  <c r="E19"/>
  <c r="D19"/>
  <c r="E18"/>
  <c r="D18"/>
  <c r="E17"/>
  <c r="D17"/>
  <c r="D16" s="1"/>
  <c r="M16"/>
  <c r="M12" s="1"/>
  <c r="L16"/>
  <c r="K16"/>
  <c r="J16"/>
  <c r="I16"/>
  <c r="H16"/>
  <c r="G16"/>
  <c r="F16"/>
  <c r="E16"/>
  <c r="K13"/>
  <c r="J13"/>
  <c r="J12" s="1"/>
  <c r="I13"/>
  <c r="I12" s="1"/>
  <c r="H13"/>
  <c r="G13"/>
  <c r="F13"/>
  <c r="F12" s="1"/>
  <c r="E13"/>
  <c r="E12" s="1"/>
  <c r="D13"/>
  <c r="L12"/>
  <c r="K12"/>
  <c r="H12"/>
  <c r="G12"/>
  <c r="E129" l="1"/>
  <c r="O129" s="1"/>
  <c r="D129"/>
  <c r="O141"/>
  <c r="O142"/>
  <c r="D12"/>
</calcChain>
</file>

<file path=xl/sharedStrings.xml><?xml version="1.0" encoding="utf-8"?>
<sst xmlns="http://schemas.openxmlformats.org/spreadsheetml/2006/main" count="517" uniqueCount="393">
  <si>
    <t>N п/п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</si>
  <si>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</si>
  <si>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</si>
  <si>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</si>
  <si>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всего</t>
  </si>
  <si>
    <t>в том числе по источникам финансирования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</si>
  <si>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</si>
  <si>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</si>
  <si>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</si>
  <si>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</si>
  <si>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</si>
  <si>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</si>
  <si>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Всего по программам</t>
  </si>
  <si>
    <t>Отчет</t>
  </si>
  <si>
    <t>о ходе реализации муниципальных программ (финансирование программ)</t>
  </si>
  <si>
    <t>Хохольского муниципального района Воронежской области</t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</si>
  <si>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Структура пояснительной записки к отчету о ходе</t>
    </r>
  </si>
  <si>
    <r>
      <t xml:space="preserve">          </t>
    </r>
    <r>
      <rPr>
        <b/>
        <sz val="11"/>
        <color rgb="FF26282F"/>
        <rFont val="Courier New"/>
        <family val="3"/>
        <charset val="204"/>
      </rPr>
      <t>реализации муниципальных программ муниципального</t>
    </r>
  </si>
  <si>
    <r>
      <t xml:space="preserve">                </t>
    </r>
    <r>
      <rPr>
        <b/>
        <sz val="11"/>
        <color rgb="FF26282F"/>
        <rFont val="Courier New"/>
        <family val="3"/>
        <charset val="204"/>
      </rPr>
      <t xml:space="preserve"> образования Воронежской области</t>
    </r>
  </si>
  <si>
    <t xml:space="preserve">         _________________________________________________</t>
  </si>
  <si>
    <t xml:space="preserve">            (наименование муниципального образования)</t>
  </si>
  <si>
    <t>Пояснительная записка должна содержать:</t>
  </si>
  <si>
    <t xml:space="preserve">   1. Наименование программы;</t>
  </si>
  <si>
    <t xml:space="preserve">   2. Описание целей программы;</t>
  </si>
  <si>
    <t xml:space="preserve">   3. Конкретные результаты реализации программы достигнутые за  отчетный</t>
  </si>
  <si>
    <t xml:space="preserve"> период (если результат не  достигнут - указывают причины,  повлиявших на</t>
  </si>
  <si>
    <t>результат выполнения);</t>
  </si>
  <si>
    <t xml:space="preserve">   4. Данные о целевом использовании  бюджетных средств   на   реализацию</t>
  </si>
  <si>
    <t>программы и объемах привлеченных средств с расшифровкой  по   источникам;</t>
  </si>
  <si>
    <t xml:space="preserve">   5. Сведения   о   достижении значений  показателей   (индикаторов)   с</t>
  </si>
  <si>
    <t>обоснованием отклонений по показателям (индикаторам), плановые   значения</t>
  </si>
  <si>
    <t>по которым не достигнуты.</t>
  </si>
  <si>
    <t xml:space="preserve">   6. Информация о внесенных изменениях в программу за  отчетный  период.</t>
  </si>
  <si>
    <t xml:space="preserve">   7. Выводы об эффективности реализации программы и предложения  по   ее</t>
  </si>
  <si>
    <t>дальнейшей реализации.</t>
  </si>
  <si>
    <t>Оценка результативности реализации программ   производится  на  основании</t>
  </si>
  <si>
    <t>данных о динамике плановых и фактически достигнутых показателей,  а также</t>
  </si>
  <si>
    <t>затрат в разрезе программ или отдельных мероприятий.</t>
  </si>
  <si>
    <t>В   случае     низкой   оценки  результативности   реализации  программы:</t>
  </si>
  <si>
    <t xml:space="preserve">   - если значение показателя освоения  финансовых  средств  ниже  уровня</t>
  </si>
  <si>
    <t>0,8,  то  принимается  решение  о  признании программы неэффективной и ее</t>
  </si>
  <si>
    <t>действие  приостанавливается    или   в  нее  вносятся  корректировки,  с</t>
  </si>
  <si>
    <t>предложениями о внесении изменений в бюджет;</t>
  </si>
  <si>
    <t xml:space="preserve">   - если значение показателя освоения финансовых средств  ниже  0,5,  то</t>
  </si>
  <si>
    <t>принимается решение о прекращении реализации программы и  исключении    в</t>
  </si>
  <si>
    <t>установленном   порядке    из    бюджета   расходов   на  ее  реализацию.</t>
  </si>
  <si>
    <t>Наименование целевых показателей (индикаторов)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</si>
  <si>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</si>
  <si>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</si>
  <si>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достижения, (%)</t>
  </si>
  <si>
    <t xml:space="preserve">                   за _____________ 2019 г.</t>
  </si>
  <si>
    <t>за 2020 год</t>
  </si>
  <si>
    <t>2020 год</t>
  </si>
  <si>
    <t>Приложение 2</t>
  </si>
  <si>
    <t>Приложение 1</t>
  </si>
  <si>
    <t>Подпрограмма 1 "Совершенствование деятельности администрации района"</t>
  </si>
  <si>
    <r>
      <rPr>
        <b/>
        <sz val="10"/>
        <rFont val="Times New Roman"/>
        <family val="1"/>
        <charset val="204"/>
      </rPr>
      <t xml:space="preserve">Основное мероприятие 1.1. </t>
    </r>
    <r>
      <rPr>
        <sz val="10"/>
        <rFont val="Times New Roman"/>
        <family val="1"/>
        <charset val="204"/>
      </rPr>
      <t>Повышение квалификации и профессиональная переподготовка муниципальных служащих</t>
    </r>
  </si>
  <si>
    <t>Доля муниципальных служащих органов местного самоуправления, прошедших пргорамму проф. переподготовки и повышения квалификации %</t>
  </si>
  <si>
    <r>
      <rPr>
        <b/>
        <sz val="10"/>
        <rFont val="Times New Roman"/>
        <family val="1"/>
        <charset val="204"/>
      </rPr>
      <t>Основное мероприятие  1.2</t>
    </r>
    <r>
      <rPr>
        <sz val="10"/>
        <rFont val="Times New Roman"/>
        <family val="1"/>
        <charset val="204"/>
      </rPr>
      <t>. Организационно-правовое обеспечение деятельности администрации района</t>
    </r>
  </si>
  <si>
    <t>Доля отрицательных заключений правительства Воронежской области от общего количества нормативно-правовых актов,%</t>
  </si>
  <si>
    <t>Подпрограмма 2. «Обеспечение исполнения переданных государственных полномочий  и полномочий от городского и сельских поселений»:</t>
  </si>
  <si>
    <t>Доля исполнения расходных обязательств, %</t>
  </si>
  <si>
    <r>
      <rPr>
        <b/>
        <sz val="10"/>
        <rFont val="Times New Roman"/>
        <family val="1"/>
        <charset val="204"/>
      </rPr>
      <t>Основное мероприятие 2.1</t>
    </r>
    <r>
      <rPr>
        <sz val="10"/>
        <rFont val="Times New Roman"/>
        <family val="1"/>
        <charset val="204"/>
      </rPr>
      <t>.Обеспечение исполнения переданных государственных полномочий  и полномочий от городского и сельских поселений</t>
    </r>
  </si>
  <si>
    <r>
      <rPr>
        <b/>
        <sz val="10"/>
        <rFont val="Times New Roman"/>
        <family val="1"/>
        <charset val="204"/>
      </rPr>
      <t>Мероприятие 2.2</t>
    </r>
    <r>
      <rPr>
        <sz val="10"/>
        <rFont val="Times New Roman"/>
        <family val="1"/>
        <charset val="204"/>
      </rPr>
      <t>.Обеспечение сохранности и ремонт военно- мемориальных объектов муниципальных образований</t>
    </r>
  </si>
  <si>
    <t>Количество отремонтированных муниципальных объектов</t>
  </si>
  <si>
    <r>
      <rPr>
        <b/>
        <sz val="10"/>
        <rFont val="Times New Roman"/>
        <family val="1"/>
        <charset val="204"/>
      </rPr>
      <t>Основное мероприятие  2.3</t>
    </r>
    <r>
      <rPr>
        <sz val="10"/>
        <rFont val="Times New Roman"/>
        <family val="1"/>
        <charset val="204"/>
      </rPr>
      <t>.Проведение мониторинга и оценки эффективности развития муниципальных образований</t>
    </r>
  </si>
  <si>
    <t>Подпрограмма 3.Обеспечение реализации муниципальной программы</t>
  </si>
  <si>
    <r>
      <rPr>
        <b/>
        <sz val="10"/>
        <rFont val="Times New Roman"/>
        <family val="1"/>
        <charset val="204"/>
      </rPr>
      <t>Основное мероприятие  3.1</t>
    </r>
    <r>
      <rPr>
        <sz val="10"/>
        <rFont val="Times New Roman"/>
        <family val="1"/>
        <charset val="204"/>
      </rPr>
      <t>.Обеспечение финансовой деятельности администрации Хохольского муниципального района Воронежской области</t>
    </r>
  </si>
  <si>
    <r>
      <rPr>
        <b/>
        <sz val="10"/>
        <rFont val="Times New Roman"/>
        <family val="1"/>
        <charset val="204"/>
      </rPr>
      <t>Основное мероприятие  3.2</t>
    </r>
    <r>
      <rPr>
        <sz val="10"/>
        <rFont val="Times New Roman"/>
        <family val="1"/>
        <charset val="204"/>
      </rPr>
      <t>.Обеспечение финансовой деятельности Совета народных депутатов Хохольского муниципального района Воронежской области"</t>
    </r>
  </si>
  <si>
    <r>
      <rPr>
        <b/>
        <sz val="10"/>
        <rFont val="Times New Roman"/>
        <family val="1"/>
        <charset val="204"/>
      </rPr>
      <t>Основное мероприятие  3.3</t>
    </r>
    <r>
      <rPr>
        <sz val="10"/>
        <rFont val="Times New Roman"/>
        <family val="1"/>
        <charset val="204"/>
      </rPr>
      <t xml:space="preserve">.Иные расходные обязательства в обеспечении финансовой деятельности подведомственных учреждений. </t>
    </r>
  </si>
  <si>
    <r>
      <rPr>
        <b/>
        <sz val="10"/>
        <rFont val="Times New Roman"/>
        <family val="1"/>
        <charset val="204"/>
      </rPr>
      <t>Основное мероприятие 3.4</t>
    </r>
    <r>
      <rPr>
        <sz val="10"/>
        <rFont val="Times New Roman"/>
        <family val="1"/>
        <charset val="204"/>
      </rPr>
      <t>. Поддержка некоммерческих общественных организаций и ТОСов</t>
    </r>
  </si>
  <si>
    <r>
      <rPr>
        <b/>
        <sz val="10"/>
        <rFont val="Times New Roman"/>
        <family val="1"/>
        <charset val="204"/>
      </rPr>
      <t>Основное мероприятие 3.5</t>
    </r>
    <r>
      <rPr>
        <sz val="10"/>
        <rFont val="Times New Roman"/>
        <family val="1"/>
        <charset val="204"/>
      </rPr>
      <t>. Подготовка и проведение выборов Совета народных депутатов Хохольского муниципального района Воронежской области.</t>
    </r>
  </si>
  <si>
    <r>
      <rPr>
        <b/>
        <sz val="10"/>
        <rFont val="Times New Roman"/>
        <family val="1"/>
        <charset val="204"/>
      </rPr>
      <t>Основное мероприятие  3.6</t>
    </r>
    <r>
      <rPr>
        <sz val="10"/>
        <rFont val="Times New Roman"/>
        <family val="1"/>
        <charset val="204"/>
      </rPr>
      <t>. Формирование общего и запасного списка кандидатов в присяжные заседатели Хохольского районного суда на период с 01.06.2018г по 01.06.2022г.</t>
    </r>
  </si>
  <si>
    <r>
      <rPr>
        <b/>
        <sz val="10"/>
        <rFont val="Times New Roman"/>
        <family val="1"/>
        <charset val="204"/>
      </rPr>
      <t>Основное мероприятие  3.7</t>
    </r>
    <r>
      <rPr>
        <sz val="10"/>
        <rFont val="Times New Roman"/>
        <family val="1"/>
        <charset val="204"/>
      </rPr>
      <t>. Празднование памятных дат муниципальных образований</t>
    </r>
  </si>
  <si>
    <t xml:space="preserve">Подпрограмма 4.
Развитие гражданского общества в Хохольском муниципальном районе
</t>
  </si>
  <si>
    <r>
      <rPr>
        <b/>
        <sz val="10"/>
        <rFont val="Times New Roman"/>
        <family val="1"/>
        <charset val="204"/>
      </rPr>
      <t>Основное мероприятие  4.1</t>
    </r>
    <r>
      <rPr>
        <sz val="10"/>
        <rFont val="Times New Roman"/>
        <family val="1"/>
        <charset val="204"/>
      </rPr>
      <t xml:space="preserve">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из районного бюджета</t>
    </r>
  </si>
  <si>
    <r>
      <rPr>
        <b/>
        <sz val="10"/>
        <rFont val="Times New Roman"/>
        <family val="1"/>
        <charset val="204"/>
      </rPr>
      <t>Основное мероприятие  4.2</t>
    </r>
    <r>
      <rPr>
        <sz val="10"/>
        <rFont val="Times New Roman"/>
        <family val="1"/>
        <charset val="204"/>
      </rPr>
      <t>. Имущественная поддержка социально ориентированных некоммерческих организаций, ТОСов</t>
    </r>
  </si>
  <si>
    <r>
      <rPr>
        <b/>
        <sz val="10"/>
        <rFont val="Times New Roman"/>
        <family val="1"/>
        <charset val="204"/>
      </rPr>
      <t>Основное мероприятие  4.3</t>
    </r>
    <r>
      <rPr>
        <sz val="10"/>
        <rFont val="Times New Roman"/>
        <family val="1"/>
        <charset val="204"/>
      </rPr>
      <t>. Информационная поддержка социально ориентированных некоммерческих организаций, ТОСов, в том числе содействие формированию информационного пространства, способствующего развитию</t>
    </r>
  </si>
  <si>
    <r>
      <rPr>
        <b/>
        <sz val="10"/>
        <rFont val="Times New Roman"/>
        <family val="1"/>
        <charset val="204"/>
      </rPr>
      <t>Основное мероприятие  4.4</t>
    </r>
    <r>
      <rPr>
        <sz val="10"/>
        <rFont val="Times New Roman"/>
        <family val="1"/>
        <charset val="204"/>
      </rPr>
      <t>. Консультационная поддержка</t>
    </r>
  </si>
  <si>
    <t>Срок реализации</t>
  </si>
  <si>
    <t>2019-2024</t>
  </si>
  <si>
    <t>Подпрограмма №1 "Социализация  детей-сирот, нуждающихся в особой защите органов местного самоуправления"</t>
  </si>
  <si>
    <t xml:space="preserve">Доля детей, оставшихся без попечения родителей, устроенных в семьи граждан неродственников (в приемные семьи, на усыновление (удочерение), под опеку (попечительство), охваченных другими формами семейного устройства </t>
  </si>
  <si>
    <t>Основное мероприятие1</t>
  </si>
  <si>
    <t>Мероприятие 1</t>
  </si>
  <si>
    <t>Мероприятие 2</t>
  </si>
  <si>
    <t xml:space="preserve">Обеспечение выполнение переданных полномочий по организации и осуществлению деятельности по опеке и попечительству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</si>
  <si>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</si>
  <si>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Субвенции бюджетам муниципальных образований на выполнение переданных полномочий по организации и осуществлению деятельности по опеке и попечительству  в рамках подпрограммы "Социализация детей-сирот и детей, нуждающихся в особой защите органов местного самоуправления" программы "Развитие образования, культуры и спорта в Хохольском муниципальном районе на 2014-2020 годы"(Закупка товаров, работ и услуг для государственных (муниципальных) нужд)</t>
  </si>
  <si>
    <t xml:space="preserve">создание условий для обеспечения переданных полномочий по организации и осуществлению деятельности по опеке и попечительству </t>
  </si>
  <si>
    <t xml:space="preserve">Выплата единовременного пособия при всех формах устройства детей, лишенных родительского попечения, в семью </t>
  </si>
  <si>
    <t xml:space="preserve">Субвенции на обеспечение выплат приемной семье на содержание подопечных детей </t>
  </si>
  <si>
    <t xml:space="preserve">Субвенции на обеспечение выплаты вознаграждения, причитающегося приемному родителю </t>
  </si>
  <si>
    <t xml:space="preserve">Субвенции на обеспечение выплат семьям опекунов на содержание подопечных детей </t>
  </si>
  <si>
    <t>Субвенции на обеспечение единовременной выплаты при передаче ребенка на воспитание в семью</t>
  </si>
  <si>
    <t xml:space="preserve">Субвенции на 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 </t>
  </si>
  <si>
    <t xml:space="preserve">материальная помощь детям </t>
  </si>
  <si>
    <t>Подпрограмма №2 "Развитие дошкольного и общего образования"</t>
  </si>
  <si>
    <t>Основное мероприятие №1 "Развитие дошкольного  образования"</t>
  </si>
  <si>
    <t>Доля детей в возрасте 1—6 лет, получающих дошкольную образовательную услугу и (или) услугу по их содержанию в муниципальных дошкольных образовательных учреждениях, в общей численности детей в возрасте 1—6 лет</t>
  </si>
  <si>
    <t>«Создание условий для реализации государственного образовательного стандарта дошкольного образования в дошкольных казенных образовательных учреждениях (муниц бюджет)  ЗАРПЛАТА</t>
  </si>
  <si>
    <t>Выполнение требования Роспотребнадзора дошкольных  казенных образовательных учреждениях</t>
  </si>
  <si>
    <t>Выполнение требования Роспожнадзора дошкольных  казенных образовательных учреждениях</t>
  </si>
  <si>
    <t>обеспечение  дошкольных бюджетных и  казенных образовательных учреждения</t>
  </si>
  <si>
    <t>платные услуги</t>
  </si>
  <si>
    <t>Ремонт, благоустройство территорий, улучшение материально-технической  базы в дошкольных бюджетных образовательных учреждениях</t>
  </si>
  <si>
    <t>Ремонт, благоустройство территорий, улучшение материально-технической  базы в дошкольных КУ образовательных учреждениях</t>
  </si>
  <si>
    <t>создание условий для обеспечения содержания здания дошкольных КУ образовательных учреждениях</t>
  </si>
  <si>
    <t>Уплата налогов (налог на имущество , землю дошкольным казенным образовательным учреждениям)</t>
  </si>
  <si>
    <t>создание условий для обеспечения качественным питанием  КУ и БУ дошкольных  образовательных учреждениях</t>
  </si>
  <si>
    <t>безвозмездная помощь</t>
  </si>
  <si>
    <t>плата, взимаемая с родителей за присмотр и уход за детьми в дошколных учреждениях</t>
  </si>
  <si>
    <t>«Создание условий для реализации государственного образовательного стандарта дошкольного образования в дошкольных бюджетных образовательных учреждениях (субвенция)</t>
  </si>
  <si>
    <t>Отношение среднемесячной заработной платы педагогических работников муниципальных дошкольных образовательных учреждений к средней заработной плате в общем образовании</t>
  </si>
  <si>
    <t>Субвенция госстандарт на дошкольное образование РАСХОДЫ ОСТАВ</t>
  </si>
  <si>
    <t xml:space="preserve">Средства для дополнительных расходов из областного бюджета </t>
  </si>
  <si>
    <t>Основное мероприятие  Развитие сети  дошкольных общеобразовательный учреждений МБДОУ  детский сад "Колокольчик"</t>
  </si>
  <si>
    <t>Основное мероприятие №2 "Развитие общего  образования"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</si>
  <si>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учреждениях.</t>
  </si>
  <si>
    <t>создание условий для обеспечения содержания здания казенных общеобразовательных учреждениях КОММУНАЛЬН</t>
  </si>
  <si>
    <t>Совершенствование материально- технического обеспечения муниципальных казенных общеобразовательных учреждений ОСТАТОК МБ</t>
  </si>
  <si>
    <t>Создание условий для подвоза учащихся в казенные общеобразовательные учреждения</t>
  </si>
  <si>
    <t>Доля  обучающихся,  обеспеченных  подвозом  к общеобразовательным организациям школьными автобусами</t>
  </si>
  <si>
    <t>Создание условий для обеспечения качественным питанием обучающихся муниципальных  казенных  БУ общеобразовательных учреждениях</t>
  </si>
  <si>
    <t>Удельный вес учащихся 1 -11 классов, обеспеченных двухразовым бесплатным    горячим    питанием,    от общей численности   обучающихся   данной возрастной категории</t>
  </si>
  <si>
    <t>Ремонт, благоустройство территорий, улучшение материально-технической  базы в  муниципальных  бюджетных общеобразовательных учреждениях</t>
  </si>
  <si>
    <t>Уплата налогов(налог на имущество , землю в  муниципальных  казенных общеобразовательных учреждениях)</t>
  </si>
  <si>
    <t>«Совершенствование материально- технического обеспечения муниципальных казенных и БУ  общеобразовательных учреждений» ОСТАТОК СУБВЕНЦИИ</t>
  </si>
  <si>
    <t xml:space="preserve">Отношение среднемесячной заработной платы педагогических работников общеобразовательных учреждений общего образования к средней по экономике региона </t>
  </si>
  <si>
    <t>Школьное молоко</t>
  </si>
  <si>
    <t xml:space="preserve">Обновление материально-технической базы образовательных организаций, реализующих программы общего образования в соответствии с современными требованиями в  муниципальных  казенных общеобразовательных учреждениях(субвенция)
</t>
  </si>
  <si>
    <t>«Создание условий для реализации государственного стандарта общего образования в общеобразовательных учреждениях»СУБВЕНЦИЯ</t>
  </si>
  <si>
    <t>Компенсация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</si>
  <si>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финансовое обеспечение из областного бюджета</t>
  </si>
  <si>
    <t>финансовое обеспечение безвозмездная помощь</t>
  </si>
  <si>
    <t>организация беаплатного горячего питания обучающихся</t>
  </si>
  <si>
    <t>ежемесячное денежное вознаграждение за классное руководство</t>
  </si>
  <si>
    <t>Основное мероприятие №3 Развитие образования (ОАИП):</t>
  </si>
  <si>
    <t xml:space="preserve"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 </t>
  </si>
  <si>
    <t>Строительство пристройки МБОУ "Гремяческая СОШ"</t>
  </si>
  <si>
    <t>капитальный ремонт МБОУ"Хохольский лицей"</t>
  </si>
  <si>
    <t>Основное мероприятие  Развитие сети  общеобразовательных учреждений:</t>
  </si>
  <si>
    <t>Текущий ремонт 50/50</t>
  </si>
  <si>
    <t>материально-техническое оснащение общеобразовательных организаций МБОУ "Хохольский лицей"</t>
  </si>
  <si>
    <t>Региональный проект "Современная школа"</t>
  </si>
  <si>
    <t>"Точка роста" МБОУ "Хохольский лицей"</t>
  </si>
  <si>
    <t>Региональный проект «Успех каждого ребенка»</t>
  </si>
  <si>
    <t>строительство спортплощадки МКОУ "Семидесятская СОШ"</t>
  </si>
  <si>
    <t>Региональный проект «Цифровая образовательная среда»</t>
  </si>
  <si>
    <t>МБОУ "Хохольский лицей"</t>
  </si>
  <si>
    <t>Подпрограмма №3 "Развитие дополнительного образования"</t>
  </si>
  <si>
    <t xml:space="preserve">Основное мероприятие №1 «Создание условий для реализации обеспечение деятельности учреждения дополнительного образования </t>
  </si>
  <si>
    <t>Отношение среднемесячной заработной платы педагогических работников  учреждений дополнительного образования детей к   средней заработной плате педагогических работников общеобразовательных учреждений</t>
  </si>
  <si>
    <t>Основное мероприятие  Развитие сети  учреждений дополнительного образования МБУ ДО "Дом детского творчества"</t>
  </si>
  <si>
    <t>Совершенствование материально- технического обеспечения муниципальных казенных общеобразовательных учреждений</t>
  </si>
  <si>
    <t>Платные услуги</t>
  </si>
  <si>
    <t>Укрепление санитарной и пожарной безопасности</t>
  </si>
  <si>
    <t>нформационное обеспечение учреждений дополнительного образования (Интернет)</t>
  </si>
  <si>
    <t>налог на имущество , землю в казенных учреждениях дополнительного образования</t>
  </si>
  <si>
    <t>Основное мероприятие №2 Внешкольные мероприятия (участие в конкурсах, олимпиадах, смортах, выставках)</t>
  </si>
  <si>
    <t xml:space="preserve"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 </t>
  </si>
  <si>
    <t>финансовое обеспечение</t>
  </si>
  <si>
    <t>Региональный проект «Успех каждого ребенка» МБУ ДО "Дом детского творчества"</t>
  </si>
  <si>
    <t>Подпрограмма №4 "Молодежь и организация летнего отдыха"</t>
  </si>
  <si>
    <t>Основное мероприятие №1   Вовлечение молодежи в социальную практику и обеспечение поддержки творческой активности молодежи, патриотическое воспитание молодежи,</t>
  </si>
  <si>
    <t xml:space="preserve">Доля молодежи в возрасте от 14 до 30 лет, участвующих в социально значимых мероприятиях и проектах по направлениям подпрограммы  в общем количестве молодежи данного возраста </t>
  </si>
  <si>
    <t>Основное мероприятие №2   Организация летнего отдыха детей</t>
  </si>
  <si>
    <t xml:space="preserve">Доля детей, охваченных организованным отдыхом и оздоровлением, в общем количестве детей школьного возраста </t>
  </si>
  <si>
    <t>Подпрограмма №5 "Обеспечение  условий реализации Программы"</t>
  </si>
  <si>
    <t xml:space="preserve">Основное мероприятие №1   «Финансовое обеспечение отдела по образованию, молодежной политике, культуре и спорта администрации Хохольского муниципального района» </t>
  </si>
  <si>
    <t>доля выполняемых показателей муниципальной программы в целом, в разрезе подпрограмм и основных мероприятий</t>
  </si>
  <si>
    <t>Основное мероприятие №2   «Методическое  обеспечение и повышение уровня устойчивого функционирования общеобразовательных учреждений, обеспечение бухгалтерского учета»</t>
  </si>
  <si>
    <t>Подпрограмма №6 "Развитие культуры"</t>
  </si>
  <si>
    <t>Основное мероприятие №1   Развитие и обеспечение деятельности учреждений культуры (Расходы на выплату персоналу)</t>
  </si>
  <si>
    <t>Расходы консолидированного бюджета муниципального района на культуру в расчете на одного жителя</t>
  </si>
  <si>
    <t>Основное мероприятие №2  Формирование единого культурного пространства, создание условий для доступа населения к культурным ценностям, информационным ресурсам и пользованию услугами учреждений культуры .Развитие библиотечного дела, организации досуга и проведения культурно-массовых мероприятий для населения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</si>
  <si>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</si>
  <si>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Улучшение МТБ</t>
  </si>
  <si>
    <t>Мероприятия в рамках программы "Развития культуры"</t>
  </si>
  <si>
    <t xml:space="preserve">Реконструкция дома культуры в р.п. Хохольский </t>
  </si>
  <si>
    <t>иные трансферты сельским поселениям</t>
  </si>
  <si>
    <t>Подпрограмма №6 "Развитие физической культуры и спорта"</t>
  </si>
  <si>
    <t xml:space="preserve">Доля населения, систематически занимающегося физической культурой и спортом </t>
  </si>
  <si>
    <t>Основное мероприятие №1  Мероприятия в области физической культуры и спорта</t>
  </si>
  <si>
    <t>Основное мероприятие №2    Развитие и обеспечение деятельности учреждений физической культуры и спорта</t>
  </si>
  <si>
    <t>Доля граждан, принявших участие в выполнении нормативов (испытаний) комплекса ГТО от численности населения, допущенной к выполнению нормативов по медицинским показателям</t>
  </si>
  <si>
    <t>Общая площадь жилых помещений, приходящихся в среднем на 1 жителя, кв.м.</t>
  </si>
  <si>
    <t>Количество семей получивших государственную поддержку на улучшение жилищных условий в рамках программы, семей</t>
  </si>
  <si>
    <t>Доля площади жилищного фонда, обеспеченного всеми видами благоустройства к общей площади жилого фонда, %</t>
  </si>
  <si>
    <t>Количество населенных пунктов, в которых произведена подготовка карт (планов) для установления границ населенных пунктов, шт</t>
  </si>
  <si>
    <t>Удельный вес проб питьевой воды не соответствующих гигиеническим нормативам по санитарно-химическим показателям,%</t>
  </si>
  <si>
    <t>Количество отремонтированных многоквартирных домов, шт</t>
  </si>
  <si>
    <t>Подпрограмма  1 Создание условий для обеспечения доступным и комфортным жильем населения Хохольского муниципального района Воронежской области</t>
  </si>
  <si>
    <t>Общая площадь жилых помещений во введенных в отчетном году жилых домах, кв.м.</t>
  </si>
  <si>
    <t>Основное мероприятие 1.1 Обеспечение жильем молодых семей</t>
  </si>
  <si>
    <t xml:space="preserve">Основное мероприятие  1.2 Инфраструктурное обустройство земельных участков, предоставленных (подлежащих предоставлению) для жилищного строительства гражданам, имеющим трех и более детей </t>
  </si>
  <si>
    <t>Подпрограмма  2 Развитие градостроительной деятельности</t>
  </si>
  <si>
    <t>Целевой показатель не предусмотрен</t>
  </si>
  <si>
    <t>Основное мероприятие 2.1 Градостроительное проектирование</t>
  </si>
  <si>
    <t>Основное мероприятие 2.2 Регулирование вопросов административно-территориального устройства</t>
  </si>
  <si>
    <t>Подпрограмма 3 Создание условий для обеспечения качественными услугами ЖКХ населения Хохольского муниципального района</t>
  </si>
  <si>
    <t>Основное мероприятие 3.1 Реформирование и модернизация системы теплоснабжения</t>
  </si>
  <si>
    <t>Основное мероприятие 3.2 Приобретение коммунальной техники</t>
  </si>
  <si>
    <t>Основное мероприятие 3.3 Развитие системы водоснабжения и водоотведения</t>
  </si>
  <si>
    <t>Удельный вес проб питьевой воды не соответствующих гигиеническим нормативам по санитарно-химическим показателям</t>
  </si>
  <si>
    <t>Основное мероприятие 3.4 Проведение капитального ремонта общего имущества МКД на территории Воронежской обл.</t>
  </si>
  <si>
    <t>Количество отремонтированных многоквартирных домов</t>
  </si>
  <si>
    <t>Энергосбережение и повышение энергетической эффективности в бюджетных учреждениях и иных организациях с участием муниципального бюджета Хохольского муниципального района</t>
  </si>
  <si>
    <t>Экономия энергоресурсов в денежном исчислении</t>
  </si>
  <si>
    <t>Энергосбережение и повышение энергетической эффективности в  коммунальной инфраструктуре</t>
  </si>
  <si>
    <t>Доля объемов энергоресурсов, расчеты за которые осуществляются по приборам учета</t>
  </si>
  <si>
    <t>Строительство и реконструкция имеющихся сетей наружного освещения с оснащением энергосберегающими источниками света</t>
  </si>
  <si>
    <t>Доля протяженности освещенных частей улиц, проездов, набережных к их общей протяженности на конец отчетного года.</t>
  </si>
  <si>
    <t>Энергосбебережение и повышение энергетической эффективности  в жилищном фонде</t>
  </si>
  <si>
    <t>Подпрограмма 1. Организация бюджетного процесса в Хохольском муниципальном районе</t>
  </si>
  <si>
    <t>2019-2025</t>
  </si>
  <si>
    <t>Основное мероприятие 1. Организация бюджетного процесса в Хохольском муниципальном районе.</t>
  </si>
  <si>
    <t>Направление 1. Нормативно правовое регулирование  бюджетного процесса в Хохольском муниципальном районе</t>
  </si>
  <si>
    <t xml:space="preserve"> Своевременное внесение изменений в решение Совета народных депутатов  о бюджетном процессе в Хохольском муниципальном районе в соответствии с требованиями действующего федерального и областного бюджетного законодательства.</t>
  </si>
  <si>
    <t>В срок, установ-ленный администрацией района</t>
  </si>
  <si>
    <t>Направление 2. Составление проекта районного бюджета на очередной финансовый год и на плановый период</t>
  </si>
  <si>
    <t>Соблюдение порядка и сроков разработки проекта районного бюджета, установленных постановлением администрации района</t>
  </si>
  <si>
    <t>да</t>
  </si>
  <si>
    <t>Направление 3. Организация исполнения районного бюджета и формирование бюджетной отчетности</t>
  </si>
  <si>
    <t xml:space="preserve"> Составление и утверждение сводной бюджетной росписи районного бюджета в сроки, установленные бюджетным законодательством.</t>
  </si>
  <si>
    <t>До начала очеред-ного финансового года</t>
  </si>
  <si>
    <t xml:space="preserve">Доведение показателей сводной бюджетной росписи и лимитов бюджетных обязательств до главных распорядителей средств районного бюджета в сроки, установленные бюджетным законодательством. </t>
  </si>
  <si>
    <t>До начала очередного финан-сового года</t>
  </si>
  <si>
    <t>Составление и представление в Совет народных депутатов годового отчета об исполнении районного бюджета в сроки, установленные бюджетным законодательством</t>
  </si>
  <si>
    <t>До 1 мая текущего года</t>
  </si>
  <si>
    <t>Проведение публичных слушаний по проекту районного бюджета на очередной финансовый год и плановый период  и по годовому отчету об исполнении районного бюджета</t>
  </si>
  <si>
    <t xml:space="preserve">Объем просроченной кредиторской задолженности  районного бюджета Хохольского муниципального района; </t>
  </si>
  <si>
    <t>Отношение размера дефицита районного бюджета Хохольского муниципального района к годовому объему доходов бюджта без учета утвержденного объема безвозмездных поступлений из бюджетов вышестоящих уровней</t>
  </si>
  <si>
    <t>Не более 10 %</t>
  </si>
  <si>
    <t>Основное мероприятие 2. Управление резервными фондами и иными резервами на исполнение расходных обязательств Хохольского муниципального района</t>
  </si>
  <si>
    <t>Направление 1. Управление резервным фондом и иными резервами на исполнение расходных обязательств района</t>
  </si>
  <si>
    <t>Удельный вес резервного фонда администрации Хохольского муниципального района в общем объеме расходов районного бюджета</t>
  </si>
  <si>
    <t xml:space="preserve">&lt;= 3 </t>
  </si>
  <si>
    <t>Основное мероприятие 3. Формирование и совершенствование межбюджетных отношений в Хохольском муниципальном районе</t>
  </si>
  <si>
    <t>Направление 1. Совершенствование системы распределения межбюджетных трансфертов</t>
  </si>
  <si>
    <t>Разработка и утверждение методик распределения межбюджетных трансфертов</t>
  </si>
  <si>
    <t>Направление 2. Выравнивание бюджетной обеспеченности</t>
  </si>
  <si>
    <t>Выравнивание бюджетной обспеченоости поселений</t>
  </si>
  <si>
    <t xml:space="preserve"> Соотношение фактического размера перечисленных поселениям дотации на выравнивание бюджетной обеспеченности поселений к запланированному объему.</t>
  </si>
  <si>
    <t>Направление 2. Поддержка мер по обеспечению сбалансированности местных бюджетов</t>
  </si>
  <si>
    <t>Иные межбюдетные трансферты</t>
  </si>
  <si>
    <t xml:space="preserve"> Соотношение фактического размера перечисленных иных межбюджетных трансферотов  к  запланированному объему</t>
  </si>
  <si>
    <t>Направление 6. Управление муниципальным долгом и муниципальными финансовыми активами Хохольского муниципального района</t>
  </si>
  <si>
    <t>Доля расходов на обслуживание муниципального долга Хохольского муниципального района в общем объеме расходов районного бюджета (за исключением расходов, которые осуществляются за счет субвенций из областного бюджета).</t>
  </si>
  <si>
    <t>≤ 100</t>
  </si>
  <si>
    <r>
      <rPr>
        <sz val="8"/>
        <color rgb="FF000000"/>
        <rFont val="Calibri"/>
        <family val="2"/>
        <charset val="204"/>
      </rPr>
      <t>≤</t>
    </r>
    <r>
      <rPr>
        <sz val="8"/>
        <color rgb="FF000000"/>
        <rFont val="Times New Roman"/>
        <family val="1"/>
        <charset val="204"/>
      </rPr>
      <t xml:space="preserve"> 100</t>
    </r>
  </si>
  <si>
    <t>Подпрограмма 2. 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</si>
  <si>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Дополнительное пенсионное обеспечение лиц, замещавших выборные муниципальные должности и муниципальные должности муниципальной службы а органах местного самоуправления Хохольского муниципального района.</t>
  </si>
  <si>
    <t>Финансовое обеспечение выплаты доплат за выслугу лет к начисленной сумме доплат.</t>
  </si>
  <si>
    <t>Подпрограмма 3. Финансовое обеспечение реализации подпрограммы «Управление муниципальными финансами».</t>
  </si>
  <si>
    <t>Финансовое обеспечение реализации подпрограммы «Управление муниципальными финансами».</t>
  </si>
  <si>
    <t>Уровень исполнения плановых назначений по расходам на организацию выполнения подпрограммы «Управление муниципальными финансами»</t>
  </si>
  <si>
    <t>Финансовое обеспечение выполнения других расходных обязательств Хохольского муниципального района финансовым отделом</t>
  </si>
  <si>
    <t>5</t>
  </si>
  <si>
    <t>Индекс производства продукции сельского хозяйства в хозяйствах всех категорий (в сопоставимых ценах), % к предыдущему году</t>
  </si>
  <si>
    <t>Подпрограмма  1 Развитие сельского хозяйства на территории  Хохольского муниципального района</t>
  </si>
  <si>
    <t>Основное мероприятие 1.1 Развитие подотрасли растениеводства.</t>
  </si>
  <si>
    <t>Уровень выполнения плановых показателей  производства продукции растениеводства (зерно, подсолнечник, сахарная свекла в натуральном выражении),% к плану</t>
  </si>
  <si>
    <t>зерно -105,3%   масл. - 117,1%, сах.св. - 118,1%</t>
  </si>
  <si>
    <t xml:space="preserve">Основное мероприятие  1.2 Развитие подотрасли животноводства </t>
  </si>
  <si>
    <t>Уровень выполнения плановых показателей  производства продукции животноводства (мясо, молоко, яйца в натуральном выражении), % к плану</t>
  </si>
  <si>
    <t>мясо -103,9, %  молоко -103,9%;  яйца -88,6%.</t>
  </si>
  <si>
    <t>Основное мероприятие  1.3 Поддержка малых форм хозяйствования</t>
  </si>
  <si>
    <t>Подпрограмма  2 Комплексное развитие сельских территорий Хохольского муниципального района</t>
  </si>
  <si>
    <t xml:space="preserve">Основное мероприятие 2.1 Создание условий для обеспечения доступным и комфортным жильем сельского населения
</t>
  </si>
  <si>
    <t xml:space="preserve">Ввод (приобретение) жилья для граждан, проживающих на сельских территориях (с привлечением собственных (заемных) средств граждан), кв. м     </t>
  </si>
  <si>
    <t>281,8</t>
  </si>
  <si>
    <t>Основное мероприятие 2.2 Создание и развитие инфраструктуры на сельских территориях</t>
  </si>
  <si>
    <t>Количество реализованных проектов по созданию и развитию инфраструктуры на сельских территориях</t>
  </si>
  <si>
    <t>Подпрограмма 3  Развитие земельных отношений, муниципального имущества и экологии Хохольского муниципального района</t>
  </si>
  <si>
    <t>Основное мероприятие 3.1 Регулирование и совершенствование деятельности в сфере земельных и имущественных отношений</t>
  </si>
  <si>
    <t>Эффективность проведения плановых и внеплановых проверок в рамках муниципального земельного контроля в отношении земельных участков, находящихся в пользовании физических и юридических лиц, в расчете на 10 000 человек населения муниципального образования, ед.</t>
  </si>
  <si>
    <t>Реализация прогнозного плана (программы) приватизации муниципального имущества Хохольского муниципального района Воронежской области,%</t>
  </si>
  <si>
    <t>Основное мероприятие 3.2 Проведение экологических мероприятий на территории Хохольского муниципального района</t>
  </si>
  <si>
    <t xml:space="preserve"> Количество проведённых экологических мероприятий на территории Хохольского муниципального района, ед.</t>
  </si>
  <si>
    <t>Подпрограмма 4 Финансовое обеспечение реализации программы</t>
  </si>
  <si>
    <t>Основное мероприятие 4.1 Финансовое обеспечение деятельности ОЗОМИиЭ администрации Хохольского муниципального района Воронежской области</t>
  </si>
  <si>
    <t>Уровень выполнения плановых назначений бюджетных средств на обеспечение деятельности ОЗОМИиЭ администрации Хохольского муниципального района Воронежской области, % к плану</t>
  </si>
  <si>
    <t xml:space="preserve">Основное мероприятие 4.2 Финансовое обеспечение деятельности МБУ «Центр поддержки АПК»  </t>
  </si>
  <si>
    <t>Уровень выполнения плановых назначений бюджетных средств на обеспечение деятельности МБУ «Центр поддержки АПК»,% к плану</t>
  </si>
  <si>
    <t>Основное мероприятие 4.3 Финансовое обеспечение деятельности МБУ «Хохольский районный архив»</t>
  </si>
  <si>
    <t>Уровень выполнения плановых назначений бюджетных средств на обеспечение деятельности МБУ«Хохольский районный архив»,% к плану</t>
  </si>
  <si>
    <t>Объем инвестици в основной капитал (млн. руб.)</t>
  </si>
  <si>
    <t>Число созданных рабочих мест (ед)</t>
  </si>
  <si>
    <t>10р</t>
  </si>
  <si>
    <r>
      <rPr>
        <b/>
        <sz val="10"/>
        <color indexed="8"/>
        <rFont val="Times New Roman"/>
        <family val="1"/>
        <charset val="204"/>
      </rPr>
      <t>Основное мероприятие 1</t>
    </r>
    <r>
      <rPr>
        <sz val="10"/>
        <color indexed="8"/>
        <rFont val="Times New Roman"/>
        <family val="1"/>
        <charset val="204"/>
      </rPr>
      <t>. Создание благоприятных условий для привлечения инвестиций в Хохольский муниципальный район</t>
    </r>
  </si>
  <si>
    <t>Доля инновационно-активных организаций в общем количестве организаций</t>
  </si>
  <si>
    <t>Объем отгруженных товаров собственного производства, выполненных работ и услуг собственными силами в промышленном производстве</t>
  </si>
  <si>
    <t>Число субъектов малого и среднего предпринимательства в расчете на 10000 человек нселения ед.</t>
  </si>
  <si>
    <t>Количество субъектов МСП, получивших финансовую поддержку,ед.</t>
  </si>
  <si>
    <t>Темп роста оборота малого и среднего предпринимательства,%</t>
  </si>
  <si>
    <t>Количество вновь созданных рабочих мест (включая вновь зарегистрированных индивидуальных предпринимателей) субъектами малого и среднего предпринимательства, получивших финансовую поддержку</t>
  </si>
  <si>
    <t>Увеличение численности занятых в сфере МСП, включая индивидуальных предпринимателей</t>
  </si>
  <si>
    <t>Количество услуг, предоставляемых АНО"Хохольский центр поддержки  предпринимательства" кол-во</t>
  </si>
  <si>
    <r>
      <rPr>
        <b/>
        <sz val="10"/>
        <color indexed="8"/>
        <rFont val="Times New Roman"/>
        <family val="1"/>
        <charset val="204"/>
      </rPr>
      <t>Основное мероприятие 4</t>
    </r>
    <r>
      <rPr>
        <sz val="10"/>
        <color indexed="8"/>
        <rFont val="Times New Roman"/>
        <family val="1"/>
        <charset val="204"/>
      </rPr>
      <t>. «Имущественная поддержка субъектов малого и среднего предпринимательства»</t>
    </r>
  </si>
  <si>
    <t>Прирост за отчетный год по отношению к предыдущему налоговых поступлений от деятельности субъектов малого и среднего предпринимательства</t>
  </si>
  <si>
    <t xml:space="preserve"> </t>
  </si>
  <si>
    <t>Количество объектов муниципального имущества Хохольского муниципального района Воронежской области в Перечне имущества для предоставления субъектам МСП на конец отчетного финансового года</t>
  </si>
  <si>
    <t>Подпрограмма 3 "Развитие торговли"</t>
  </si>
  <si>
    <r>
      <rPr>
        <b/>
        <sz val="10"/>
        <color indexed="8"/>
        <rFont val="Times New Roman"/>
        <family val="1"/>
        <charset val="204"/>
      </rPr>
      <t xml:space="preserve">Основное мероприятие 1. </t>
    </r>
    <r>
      <rPr>
        <sz val="10"/>
        <color indexed="8"/>
        <rFont val="Times New Roman"/>
        <family val="1"/>
        <charset val="204"/>
      </rPr>
      <t xml:space="preserve"> «Защита прав потребителей» </t>
    </r>
  </si>
  <si>
    <t>Увеличение количества консультаций по защите прав потребителей</t>
  </si>
  <si>
    <r>
      <t>Количество справочно-информационных материалов по вопросам защиты прав потребителей, размещенных в средствах массовой информации и на информационных ресурсах в сети Интернет</t>
    </r>
    <r>
      <rPr>
        <sz val="10"/>
        <color indexed="63"/>
        <rFont val="Times New Roman"/>
        <family val="1"/>
        <charset val="204"/>
      </rPr>
      <t xml:space="preserve"> </t>
    </r>
  </si>
  <si>
    <t>Увеличение доли потребительских споров, разрешаемых в досудебном порядке</t>
  </si>
  <si>
    <r>
      <rPr>
        <b/>
        <sz val="10"/>
        <color indexed="8"/>
        <rFont val="Times New Roman"/>
        <family val="1"/>
        <charset val="204"/>
      </rPr>
      <t>Основное мероприятие 2</t>
    </r>
    <r>
      <rPr>
        <sz val="10"/>
        <color indexed="8"/>
        <rFont val="Times New Roman"/>
        <family val="1"/>
        <charset val="204"/>
      </rPr>
      <t>.Улучшение торгового обслуживания сельского населения Хохольского  муниципального района.</t>
    </r>
  </si>
  <si>
    <t>Доля сельского населения отдаленных и малонаселенных пунктов Хохольского муниципального района, обеспеченного услугами торговли в общей численности   жителей указанных населенных пунктов.</t>
  </si>
  <si>
    <t>Количество жителей отдаленных и малонаселенных пунктов, обеспеченных регулярным (2 и более раза в неделю) торговым обслуживанием посредством выездной торговли</t>
  </si>
  <si>
    <t>3144,2</t>
  </si>
  <si>
    <t>97,9</t>
  </si>
  <si>
    <t>3046,3</t>
  </si>
  <si>
    <t>100</t>
  </si>
  <si>
    <t>Мероприятие №1 "Защита населения и территорий от чрезвычайных ситуаций"</t>
  </si>
  <si>
    <t>137,9</t>
  </si>
  <si>
    <t>40,0</t>
  </si>
  <si>
    <t xml:space="preserve">Отсутствие на территории района чрезвычайных ситуаций с гибелью людей    </t>
  </si>
  <si>
    <t>0 ед.</t>
  </si>
  <si>
    <t>Мероприятие №2 "Выполнение мероприятий по ГО"</t>
  </si>
  <si>
    <t>Увеличение количества профессионально подготовленных руководителей и специалистов районного звена территориальной подсистемы единой государственной системы предупреждения и ликвидации чрезвычайных ситуаций</t>
  </si>
  <si>
    <t>55 чел.</t>
  </si>
  <si>
    <t>Мероприятие №3 "Обеспечение деятельности  МКУ «Единая дежурно-диспетчерская служба Хохольского муниципального района»</t>
  </si>
  <si>
    <t>3006,3</t>
  </si>
  <si>
    <t>Своевременная выплата в полном объеме заработной платы работ-никам учрежде-ния</t>
  </si>
  <si>
    <t>Профилактика преступности и правонарушений среди несовершеннолетних и молодежи</t>
  </si>
  <si>
    <t>Количество детей "группы риска" привлеченных к занятиям в кружках и спортивных секциях.</t>
  </si>
  <si>
    <t>Количество проведенных мероприятий по воспитанию патриотизма, нравственности и уважения к правам и свободам человека.</t>
  </si>
  <si>
    <t>Противодействие терроризму и экстремизму</t>
  </si>
  <si>
    <t>Количество мероприятий, проведенных по профилактике экстримизма.</t>
  </si>
  <si>
    <t>Количество межнациональных конфликтов.</t>
  </si>
  <si>
    <t>Периодичность информирования населения о действиях при угрозе в случае совершения террористических действий и методах самозащиты.</t>
  </si>
  <si>
    <t>Количество систем видеонаблюдения и использования систем контентной фильтрации в образовательных учреждениях.</t>
  </si>
  <si>
    <t>5\14</t>
  </si>
  <si>
    <t>Противодействие коррупции</t>
  </si>
  <si>
    <t>Количество сообщений о фактах коррупции.</t>
  </si>
  <si>
    <t>Агитационные меры по профилактике распространения и злоуптребления наркомании</t>
  </si>
  <si>
    <t>Количество щитов с наглядной агитацией за здоровый образ жизни.</t>
  </si>
  <si>
    <t>Профилактика правонарушений, связанных с незаконным оборотом наркотиков</t>
  </si>
  <si>
    <t>Количество выступлений,публикаций по противодействию пьянству и табакакурению, наркомании, в т.ч. о мерах по выявлению и уничтожению дикорастущих незаконных посевов</t>
  </si>
  <si>
    <t>Профилактика наркомании среди детей и подростков</t>
  </si>
  <si>
    <t>Количество проведенных культурно-массовых мероприятий, акций, направленных на формирование представлений о здоровом образе жизни и количество участников.</t>
  </si>
  <si>
    <t>Количество лагерей с дневным пребыванием и численность в них детей.</t>
  </si>
  <si>
    <t>Количество лекций, тренингов, проведенных в учебных учреждениях.</t>
  </si>
  <si>
    <t>Количество учащихся, протестированных с использованием тестов.</t>
  </si>
  <si>
    <t>Профилактика правонарушений на административных участках</t>
  </si>
  <si>
    <t>Количество проверок мест массового досуга молодежи</t>
  </si>
  <si>
    <t>Количество систем громкоговорящейсвязи в местах с массовым пребыванием людей.</t>
  </si>
  <si>
    <t>МП "Создание условий для развития транспортной системы и дорожного хозяйства"</t>
  </si>
  <si>
    <t>Подпрограмма 1 "Развитие транспортной системы и дорожного хозяйства Хохольского хозяйства"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</si>
  <si>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</si>
  <si>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</si>
  <si>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Обеспечение экономической устойчивости автотранспортных предприятий</t>
  </si>
  <si>
    <t>Подпрограмма 2"Повышение безопасности дорожного движения на территории Хохольского муниципального района "</t>
  </si>
  <si>
    <t>Установка искусственного освещения, на участках повышенной опасности</t>
  </si>
  <si>
    <t>Доля автомобильных дорог общего пользования местного значения, не соответствующих нормативным требованиям к транспортно-эксплуатационным показателям, в общем количестве автомобильных дорог общего пользования  местного значения Хохольского муниципального района</t>
  </si>
  <si>
    <t>Содействие сохранению и развитию культурно-досуговых учреждений, организация досуга и культурно- массовых мероприятий</t>
  </si>
  <si>
    <t>Доля населения, охваченного мероприятиями в сфере культуры от общей численности населения района</t>
  </si>
  <si>
    <t>Доля зданий учреждений культуры находящихся в удовлетворительном состоянии, в общем количестве зданий учреждений культуры</t>
  </si>
  <si>
    <t>Уровень фактической обеспеченности учреждениями культуры  от нормативной потребности</t>
  </si>
  <si>
    <t>Повышение доступности и качества библиотечных услуг</t>
  </si>
  <si>
    <t>Удельный вес сельских клубов, оснащенных современным оборудованием</t>
  </si>
  <si>
    <t>Мероприятие3</t>
  </si>
  <si>
    <t>Развитие туризма и туристической инфраструктуры</t>
  </si>
  <si>
    <t>Динамика объема въездного туристского потока на территории МР к предыдущему году</t>
  </si>
  <si>
    <t>Мероприятие 4</t>
  </si>
  <si>
    <t>Финансовое обеспечение для реализации программы</t>
  </si>
  <si>
    <t>МП «Обеспечение доступным и комфортным жильем и коммунальными услугами населения Хохольского муниципального района Воронежской области»  на 2019-2024 г.г.</t>
  </si>
  <si>
    <t>МП «Развитие образования, молодежной политики и спорта  в Хохольском муниципальном районе» на 2019-2024 годы</t>
  </si>
  <si>
    <t>Оказание муниципальных услуг  учреждением дополнительного образования детей (бюджетные учреждения)</t>
  </si>
  <si>
    <t>МП 1 «Муниципальное управление на 2019-2024гг»</t>
  </si>
  <si>
    <t>МП "Повышение энергоэффективеоти и развитие энергетикиХохольского муниципального района на 2019-2024годы"</t>
  </si>
  <si>
    <t>МП  "Управление муниципальными финансами"</t>
  </si>
  <si>
    <t>МП «Развитие сельского хозяйства, земельных отношений, муниципального имущества и экологии Хохольского муниципального района Воронежской области»  на 2019-2024 г.г.</t>
  </si>
  <si>
    <t>МП  "Экономическое развитие Хохольского  муниципального района на 2019-2024 г.г."</t>
  </si>
  <si>
    <t>МП "Защита населения и территорий от чрезвычайных ситуаций природного и техногенного характера"</t>
  </si>
  <si>
    <t>МП «Обеспечение общественного порядка и противодействия преступности в Хохольском муниципальном районе на 2019-2024 г.г</t>
  </si>
  <si>
    <t xml:space="preserve">МП
 «Развитие культуры и туризма в Хохольском муниципальном районе на 2019-2024 годы»
</t>
  </si>
  <si>
    <t>Подпрограмма 1 "Создание благоприятного инвестиционного климата"</t>
  </si>
  <si>
    <r>
      <rPr>
        <b/>
        <sz val="10"/>
        <color indexed="8"/>
        <rFont val="Times New Roman"/>
        <family val="1"/>
        <charset val="204"/>
      </rPr>
      <t>Основное мероприятие 2</t>
    </r>
    <r>
      <rPr>
        <sz val="10"/>
        <color indexed="8"/>
        <rFont val="Times New Roman"/>
        <family val="1"/>
        <charset val="204"/>
      </rPr>
      <t>. Повышение конрурентноспособности предприятий и организаций различных отраслей</t>
    </r>
  </si>
  <si>
    <t>Подпрограмма 2 "Развитие и поддержка предпринимательской инициативы"</t>
  </si>
  <si>
    <r>
      <rPr>
        <b/>
        <sz val="10"/>
        <color indexed="8"/>
        <rFont val="Times New Roman"/>
        <family val="1"/>
        <charset val="204"/>
      </rPr>
      <t>Основное мероприятие 1</t>
    </r>
    <r>
      <rPr>
        <sz val="10"/>
        <color indexed="8"/>
        <rFont val="Times New Roman"/>
        <family val="1"/>
        <charset val="204"/>
      </rPr>
      <t>.Расширение доступа малого и среднего предпринимательства  к финансовым ресурсам"</t>
    </r>
  </si>
  <si>
    <r>
      <rPr>
        <b/>
        <sz val="10"/>
        <color indexed="8"/>
        <rFont val="Times New Roman"/>
        <family val="1"/>
        <charset val="204"/>
      </rPr>
      <t>Основное мероприятие 3</t>
    </r>
    <r>
      <rPr>
        <sz val="10"/>
        <color indexed="8"/>
        <rFont val="Times New Roman"/>
        <family val="1"/>
        <charset val="204"/>
      </rPr>
      <t>. Развитие инфраструктуры   поддержки малого и среднего предпринимательства"</t>
    </r>
  </si>
  <si>
    <r>
      <rPr>
        <b/>
        <sz val="10"/>
        <color indexed="8"/>
        <rFont val="Times New Roman"/>
        <family val="1"/>
        <charset val="204"/>
      </rPr>
      <t>Основное мероприятие 3</t>
    </r>
    <r>
      <rPr>
        <sz val="10"/>
        <color indexed="8"/>
        <rFont val="Times New Roman"/>
        <family val="1"/>
        <charset val="204"/>
      </rPr>
      <t>.Организация консультационной и информационной методической  поддержки субъектов малого и среднего предпринимательства"</t>
    </r>
  </si>
  <si>
    <t>Мероприятие 2. Предоставление субсидий 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российскиими лизинговыми организациями в целях создания и (или) развития либо модернизации производства товаров (работ,услуг).</t>
  </si>
  <si>
    <t>Мероприятие 3. Предоставление субсидий  субъектам малого и среднего предпринимательства на компенсацию части затрат по  приобретению оборудования, в том числе транспортных средств, в целях создания и (или) развития либо модернизации производства товаров (работ,услуг).</t>
  </si>
  <si>
    <t>Муниципальная программа «Противодействие терроризму в Хохольском муниципальном районе" на 2019-2024 годы"</t>
  </si>
  <si>
    <t>0</t>
  </si>
  <si>
    <t>Мероприятие №1 "Информационно-пропагандистское противодействие терроризму"</t>
  </si>
  <si>
    <t xml:space="preserve">Охват населения    </t>
  </si>
  <si>
    <t>Мероприятие №2 Организационно-технические мероприятия по повышению уровня защищенности объектов, наиболее привлекательных для совершения террористических актов</t>
  </si>
  <si>
    <t>% выполнения</t>
  </si>
</sst>
</file>

<file path=xl/styles.xml><?xml version="1.0" encoding="utf-8"?>
<styleSheet xmlns="http://schemas.openxmlformats.org/spreadsheetml/2006/main">
  <numFmts count="7">
    <numFmt numFmtId="164" formatCode="0.0"/>
    <numFmt numFmtId="165" formatCode="0.000"/>
    <numFmt numFmtId="166" formatCode="#,##0.0"/>
    <numFmt numFmtId="167" formatCode="0.00;[Red]0.00"/>
    <numFmt numFmtId="168" formatCode="0.0%"/>
    <numFmt numFmtId="169" formatCode="0.0;[Red]0.0"/>
    <numFmt numFmtId="170" formatCode="0;[Red]0"/>
  </numFmts>
  <fonts count="46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ourier New"/>
      <family val="3"/>
      <charset val="204"/>
    </font>
    <font>
      <b/>
      <sz val="11"/>
      <color rgb="FF26282F"/>
      <name val="Courier New"/>
      <family val="3"/>
      <charset val="204"/>
    </font>
    <font>
      <b/>
      <sz val="12"/>
      <color rgb="FF26282F"/>
      <name val="Arial"/>
      <family val="2"/>
      <charset val="204"/>
    </font>
    <font>
      <sz val="8.5"/>
      <color theme="1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8.5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sz val="8.5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8.5"/>
      <name val="Arial"/>
      <family val="2"/>
      <charset val="204"/>
    </font>
    <font>
      <sz val="10"/>
      <color rgb="FF1E1E1E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9">
    <xf numFmtId="0" fontId="0" fillId="0" borderId="0" xfId="0"/>
    <xf numFmtId="0" fontId="1" fillId="0" borderId="0" xfId="0" applyFont="1" applyAlignment="1">
      <alignment horizontal="justify"/>
    </xf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5" fillId="0" borderId="15" xfId="0" applyFont="1" applyBorder="1" applyAlignment="1">
      <alignment vertical="top" wrapText="1"/>
    </xf>
    <xf numFmtId="0" fontId="5" fillId="0" borderId="14" xfId="0" applyFont="1" applyFill="1" applyBorder="1" applyAlignment="1">
      <alignment vertical="top" wrapText="1"/>
    </xf>
    <xf numFmtId="0" fontId="5" fillId="0" borderId="20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4" fillId="0" borderId="0" xfId="0" applyFont="1" applyAlignment="1">
      <alignment horizontal="center"/>
    </xf>
    <xf numFmtId="0" fontId="7" fillId="0" borderId="2" xfId="0" applyFont="1" applyBorder="1" applyAlignment="1">
      <alignment horizontal="justify" vertical="top" wrapText="1"/>
    </xf>
    <xf numFmtId="0" fontId="6" fillId="0" borderId="7" xfId="0" applyFont="1" applyBorder="1" applyAlignment="1">
      <alignment vertical="top" wrapText="1"/>
    </xf>
    <xf numFmtId="0" fontId="7" fillId="0" borderId="5" xfId="0" applyFont="1" applyBorder="1" applyAlignment="1">
      <alignment horizontal="justify" vertical="top" wrapText="1"/>
    </xf>
    <xf numFmtId="0" fontId="9" fillId="0" borderId="5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49" fontId="10" fillId="0" borderId="13" xfId="0" applyNumberFormat="1" applyFont="1" applyFill="1" applyBorder="1" applyAlignment="1">
      <alignment horizontal="left" vertical="top" wrapText="1"/>
    </xf>
    <xf numFmtId="0" fontId="8" fillId="0" borderId="5" xfId="0" applyFont="1" applyBorder="1" applyAlignment="1">
      <alignment horizontal="justify" vertical="top" wrapText="1"/>
    </xf>
    <xf numFmtId="0" fontId="12" fillId="3" borderId="5" xfId="0" applyFont="1" applyFill="1" applyBorder="1" applyAlignment="1">
      <alignment horizontal="center" vertical="top" wrapText="1"/>
    </xf>
    <xf numFmtId="49" fontId="10" fillId="0" borderId="13" xfId="0" applyNumberFormat="1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justify" vertical="top" wrapText="1"/>
    </xf>
    <xf numFmtId="49" fontId="11" fillId="0" borderId="22" xfId="0" applyNumberFormat="1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 wrapText="1"/>
    </xf>
    <xf numFmtId="49" fontId="10" fillId="0" borderId="22" xfId="0" applyNumberFormat="1" applyFont="1" applyFill="1" applyBorder="1" applyAlignment="1">
      <alignment horizontal="left" vertical="center" wrapText="1"/>
    </xf>
    <xf numFmtId="49" fontId="11" fillId="0" borderId="13" xfId="0" applyNumberFormat="1" applyFont="1" applyFill="1" applyBorder="1" applyAlignment="1">
      <alignment horizontal="left" vertical="center" wrapText="1"/>
    </xf>
    <xf numFmtId="0" fontId="14" fillId="2" borderId="5" xfId="0" applyFont="1" applyFill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14" fillId="0" borderId="5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vertical="top" wrapText="1"/>
    </xf>
    <xf numFmtId="2" fontId="15" fillId="0" borderId="5" xfId="0" applyNumberFormat="1" applyFont="1" applyFill="1" applyBorder="1" applyAlignment="1">
      <alignment vertical="top" wrapText="1"/>
    </xf>
    <xf numFmtId="0" fontId="13" fillId="0" borderId="14" xfId="0" applyFont="1" applyFill="1" applyBorder="1" applyAlignment="1">
      <alignment vertical="top" wrapText="1"/>
    </xf>
    <xf numFmtId="0" fontId="16" fillId="0" borderId="5" xfId="0" applyFont="1" applyFill="1" applyBorder="1" applyAlignment="1">
      <alignment vertical="top" wrapText="1"/>
    </xf>
    <xf numFmtId="0" fontId="17" fillId="0" borderId="1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vertical="top" wrapText="1"/>
    </xf>
    <xf numFmtId="0" fontId="8" fillId="0" borderId="7" xfId="0" applyFont="1" applyFill="1" applyBorder="1" applyAlignment="1">
      <alignment vertical="top" wrapText="1"/>
    </xf>
    <xf numFmtId="0" fontId="8" fillId="0" borderId="14" xfId="0" applyFont="1" applyFill="1" applyBorder="1" applyAlignment="1">
      <alignment vertical="top" wrapText="1"/>
    </xf>
    <xf numFmtId="0" fontId="18" fillId="0" borderId="25" xfId="0" applyNumberFormat="1" applyFont="1" applyFill="1" applyBorder="1" applyAlignment="1">
      <alignment horizontal="left" vertical="center" wrapText="1"/>
    </xf>
    <xf numFmtId="0" fontId="17" fillId="0" borderId="25" xfId="0" applyNumberFormat="1" applyFont="1" applyFill="1" applyBorder="1" applyAlignment="1">
      <alignment horizontal="left" vertical="center" wrapText="1"/>
    </xf>
    <xf numFmtId="0" fontId="10" fillId="0" borderId="25" xfId="0" applyNumberFormat="1" applyFont="1" applyFill="1" applyBorder="1" applyAlignment="1">
      <alignment horizontal="left" vertical="center" wrapText="1"/>
    </xf>
    <xf numFmtId="16" fontId="8" fillId="0" borderId="14" xfId="0" applyNumberFormat="1" applyFont="1" applyFill="1" applyBorder="1" applyAlignment="1">
      <alignment vertical="top" wrapText="1"/>
    </xf>
    <xf numFmtId="0" fontId="11" fillId="0" borderId="25" xfId="0" applyNumberFormat="1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vertical="top" wrapText="1"/>
    </xf>
    <xf numFmtId="0" fontId="18" fillId="0" borderId="27" xfId="0" applyNumberFormat="1" applyFont="1" applyFill="1" applyBorder="1" applyAlignment="1">
      <alignment horizontal="left" vertical="center" wrapText="1"/>
    </xf>
    <xf numFmtId="0" fontId="19" fillId="0" borderId="26" xfId="0" applyFont="1" applyFill="1" applyBorder="1" applyAlignment="1">
      <alignment vertical="top" wrapText="1"/>
    </xf>
    <xf numFmtId="0" fontId="15" fillId="0" borderId="20" xfId="0" applyFont="1" applyFill="1" applyBorder="1" applyAlignment="1">
      <alignment vertical="top" wrapText="1"/>
    </xf>
    <xf numFmtId="0" fontId="20" fillId="0" borderId="28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30" xfId="0" applyFont="1" applyFill="1" applyBorder="1" applyAlignment="1">
      <alignment horizontal="center" vertical="center" wrapText="1"/>
    </xf>
    <xf numFmtId="0" fontId="20" fillId="0" borderId="31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left" vertical="center" wrapText="1"/>
    </xf>
    <xf numFmtId="0" fontId="11" fillId="0" borderId="14" xfId="0" applyNumberFormat="1" applyFont="1" applyFill="1" applyBorder="1" applyAlignment="1">
      <alignment horizontal="left" vertical="center" wrapText="1"/>
    </xf>
    <xf numFmtId="0" fontId="17" fillId="0" borderId="25" xfId="0" applyFont="1" applyFill="1" applyBorder="1" applyAlignment="1">
      <alignment horizontal="justify" vertical="top" wrapText="1"/>
    </xf>
    <xf numFmtId="0" fontId="19" fillId="0" borderId="14" xfId="0" applyFont="1" applyFill="1" applyBorder="1" applyAlignment="1">
      <alignment vertical="center" wrapText="1"/>
    </xf>
    <xf numFmtId="0" fontId="13" fillId="0" borderId="12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vertical="top" wrapText="1"/>
    </xf>
    <xf numFmtId="0" fontId="14" fillId="0" borderId="15" xfId="0" applyFont="1" applyFill="1" applyBorder="1" applyAlignment="1">
      <alignment horizontal="center" vertical="top" wrapText="1"/>
    </xf>
    <xf numFmtId="0" fontId="17" fillId="0" borderId="27" xfId="0" applyNumberFormat="1" applyFont="1" applyFill="1" applyBorder="1" applyAlignment="1">
      <alignment horizontal="left" vertical="center" wrapText="1"/>
    </xf>
    <xf numFmtId="0" fontId="17" fillId="0" borderId="14" xfId="0" applyNumberFormat="1" applyFont="1" applyFill="1" applyBorder="1" applyAlignment="1">
      <alignment horizontal="left" vertical="center" wrapText="1"/>
    </xf>
    <xf numFmtId="0" fontId="17" fillId="0" borderId="32" xfId="0" applyNumberFormat="1" applyFont="1" applyFill="1" applyBorder="1" applyAlignment="1">
      <alignment horizontal="left" vertical="center" wrapText="1"/>
    </xf>
    <xf numFmtId="0" fontId="17" fillId="0" borderId="32" xfId="0" applyNumberFormat="1" applyFont="1" applyFill="1" applyBorder="1" applyAlignment="1">
      <alignment horizontal="left" vertical="top" wrapText="1"/>
    </xf>
    <xf numFmtId="0" fontId="17" fillId="0" borderId="14" xfId="0" applyFont="1" applyFill="1" applyBorder="1" applyAlignment="1">
      <alignment horizontal="center" vertical="top" wrapText="1"/>
    </xf>
    <xf numFmtId="0" fontId="16" fillId="0" borderId="14" xfId="0" applyFont="1" applyFill="1" applyBorder="1" applyAlignment="1">
      <alignment vertical="top" wrapText="1"/>
    </xf>
    <xf numFmtId="0" fontId="21" fillId="0" borderId="5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0" fontId="10" fillId="0" borderId="14" xfId="0" applyFont="1" applyFill="1" applyBorder="1" applyAlignment="1">
      <alignment vertical="center" wrapText="1"/>
    </xf>
    <xf numFmtId="0" fontId="17" fillId="0" borderId="14" xfId="0" applyFont="1" applyFill="1" applyBorder="1" applyAlignment="1">
      <alignment vertical="top" wrapText="1"/>
    </xf>
    <xf numFmtId="0" fontId="17" fillId="0" borderId="30" xfId="0" applyFont="1" applyFill="1" applyBorder="1" applyAlignment="1">
      <alignment vertical="top" wrapText="1"/>
    </xf>
    <xf numFmtId="0" fontId="15" fillId="0" borderId="5" xfId="0" applyFont="1" applyFill="1" applyBorder="1" applyAlignment="1">
      <alignment vertical="top" wrapText="1"/>
    </xf>
    <xf numFmtId="0" fontId="15" fillId="0" borderId="15" xfId="0" applyFont="1" applyFill="1" applyBorder="1" applyAlignment="1">
      <alignment vertical="top" wrapText="1"/>
    </xf>
    <xf numFmtId="1" fontId="15" fillId="0" borderId="14" xfId="0" applyNumberFormat="1" applyFont="1" applyFill="1" applyBorder="1" applyAlignment="1">
      <alignment vertical="top" wrapText="1"/>
    </xf>
    <xf numFmtId="164" fontId="15" fillId="0" borderId="5" xfId="0" applyNumberFormat="1" applyFont="1" applyFill="1" applyBorder="1" applyAlignment="1">
      <alignment vertical="top" wrapText="1"/>
    </xf>
    <xf numFmtId="0" fontId="15" fillId="0" borderId="14" xfId="0" applyFont="1" applyFill="1" applyBorder="1" applyAlignment="1">
      <alignment vertical="top" wrapText="1"/>
    </xf>
    <xf numFmtId="0" fontId="15" fillId="0" borderId="23" xfId="0" applyFont="1" applyFill="1" applyBorder="1" applyAlignment="1">
      <alignment vertical="top" wrapText="1"/>
    </xf>
    <xf numFmtId="165" fontId="15" fillId="0" borderId="7" xfId="0" applyNumberFormat="1" applyFont="1" applyFill="1" applyBorder="1" applyAlignment="1">
      <alignment vertical="top" wrapText="1"/>
    </xf>
    <xf numFmtId="0" fontId="15" fillId="0" borderId="7" xfId="0" applyFont="1" applyFill="1" applyBorder="1" applyAlignment="1">
      <alignment vertical="top" wrapText="1"/>
    </xf>
    <xf numFmtId="0" fontId="8" fillId="0" borderId="24" xfId="0" applyNumberFormat="1" applyFont="1" applyFill="1" applyBorder="1" applyAlignment="1" applyProtection="1">
      <alignment horizontal="left" vertical="top" wrapText="1"/>
    </xf>
    <xf numFmtId="0" fontId="19" fillId="0" borderId="26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19" fillId="0" borderId="23" xfId="0" applyFont="1" applyFill="1" applyBorder="1" applyAlignment="1">
      <alignment wrapText="1"/>
    </xf>
    <xf numFmtId="0" fontId="15" fillId="0" borderId="14" xfId="0" applyFont="1" applyBorder="1" applyAlignment="1">
      <alignment vertical="top"/>
    </xf>
    <xf numFmtId="0" fontId="15" fillId="0" borderId="26" xfId="0" applyFont="1" applyFill="1" applyBorder="1" applyAlignment="1">
      <alignment vertical="top" wrapText="1"/>
    </xf>
    <xf numFmtId="0" fontId="15" fillId="4" borderId="5" xfId="0" applyFont="1" applyFill="1" applyBorder="1" applyAlignment="1">
      <alignment vertical="top" wrapText="1"/>
    </xf>
    <xf numFmtId="0" fontId="15" fillId="0" borderId="14" xfId="0" applyFont="1" applyFill="1" applyBorder="1"/>
    <xf numFmtId="0" fontId="19" fillId="0" borderId="23" xfId="0" applyFont="1" applyFill="1" applyBorder="1" applyAlignment="1">
      <alignment vertical="top" wrapText="1"/>
    </xf>
    <xf numFmtId="164" fontId="15" fillId="4" borderId="5" xfId="0" applyNumberFormat="1" applyFont="1" applyFill="1" applyBorder="1" applyAlignment="1">
      <alignment vertical="top" wrapText="1"/>
    </xf>
    <xf numFmtId="0" fontId="15" fillId="4" borderId="34" xfId="0" applyFont="1" applyFill="1" applyBorder="1" applyAlignment="1">
      <alignment vertical="top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justify" vertical="top" wrapText="1"/>
    </xf>
    <xf numFmtId="0" fontId="6" fillId="2" borderId="14" xfId="0" applyFont="1" applyFill="1" applyBorder="1" applyAlignment="1">
      <alignment horizontal="left" vertical="top" wrapText="1"/>
    </xf>
    <xf numFmtId="2" fontId="8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left" vertical="top"/>
    </xf>
    <xf numFmtId="164" fontId="8" fillId="0" borderId="14" xfId="0" applyNumberFormat="1" applyFont="1" applyFill="1" applyBorder="1" applyAlignment="1">
      <alignment horizontal="left" vertical="top"/>
    </xf>
    <xf numFmtId="0" fontId="8" fillId="3" borderId="14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 vertical="top" wrapText="1"/>
    </xf>
    <xf numFmtId="0" fontId="8" fillId="0" borderId="14" xfId="0" applyFont="1" applyFill="1" applyBorder="1" applyAlignment="1">
      <alignment horizontal="justify" vertical="top" wrapText="1"/>
    </xf>
    <xf numFmtId="0" fontId="6" fillId="2" borderId="5" xfId="0" applyFont="1" applyFill="1" applyBorder="1" applyAlignment="1">
      <alignment horizontal="justify" vertical="top" wrapText="1"/>
    </xf>
    <xf numFmtId="2" fontId="6" fillId="2" borderId="14" xfId="0" applyNumberFormat="1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/>
    </xf>
    <xf numFmtId="0" fontId="14" fillId="4" borderId="14" xfId="0" applyFont="1" applyFill="1" applyBorder="1" applyAlignment="1">
      <alignment horizontal="center" vertical="top" wrapText="1"/>
    </xf>
    <xf numFmtId="0" fontId="15" fillId="0" borderId="14" xfId="0" applyFont="1" applyBorder="1" applyAlignment="1">
      <alignment wrapText="1"/>
    </xf>
    <xf numFmtId="0" fontId="15" fillId="0" borderId="0" xfId="0" applyFont="1" applyAlignment="1">
      <alignment wrapText="1"/>
    </xf>
    <xf numFmtId="0" fontId="23" fillId="0" borderId="14" xfId="0" applyFont="1" applyBorder="1"/>
    <xf numFmtId="0" fontId="0" fillId="0" borderId="14" xfId="0" applyBorder="1"/>
    <xf numFmtId="0" fontId="10" fillId="0" borderId="14" xfId="0" applyFont="1" applyBorder="1" applyAlignment="1">
      <alignment wrapText="1"/>
    </xf>
    <xf numFmtId="0" fontId="15" fillId="0" borderId="14" xfId="0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49" fontId="25" fillId="0" borderId="26" xfId="0" applyNumberFormat="1" applyFont="1" applyFill="1" applyBorder="1" applyAlignment="1">
      <alignment horizontal="center" vertical="top" wrapText="1"/>
    </xf>
    <xf numFmtId="0" fontId="18" fillId="0" borderId="26" xfId="0" applyFont="1" applyFill="1" applyBorder="1" applyAlignment="1">
      <alignment horizontal="center" wrapText="1"/>
    </xf>
    <xf numFmtId="0" fontId="26" fillId="0" borderId="26" xfId="0" applyFont="1" applyFill="1" applyBorder="1" applyAlignment="1">
      <alignment vertical="top" wrapText="1"/>
    </xf>
    <xf numFmtId="0" fontId="27" fillId="0" borderId="26" xfId="0" applyFont="1" applyFill="1" applyBorder="1" applyAlignment="1">
      <alignment vertical="top" wrapText="1"/>
    </xf>
    <xf numFmtId="49" fontId="25" fillId="0" borderId="14" xfId="0" applyNumberFormat="1" applyFont="1" applyFill="1" applyBorder="1" applyAlignment="1">
      <alignment horizontal="center" vertical="top" wrapText="1"/>
    </xf>
    <xf numFmtId="0" fontId="29" fillId="0" borderId="14" xfId="0" applyFont="1" applyFill="1" applyBorder="1" applyAlignment="1">
      <alignment horizontal="left" wrapText="1"/>
    </xf>
    <xf numFmtId="0" fontId="27" fillId="0" borderId="14" xfId="0" applyFont="1" applyFill="1" applyBorder="1" applyAlignment="1">
      <alignment vertical="top" wrapText="1"/>
    </xf>
    <xf numFmtId="0" fontId="30" fillId="0" borderId="14" xfId="0" applyFont="1" applyFill="1" applyBorder="1" applyAlignment="1">
      <alignment horizontal="left" vertical="center" wrapText="1"/>
    </xf>
    <xf numFmtId="0" fontId="25" fillId="0" borderId="14" xfId="0" applyFont="1" applyFill="1" applyBorder="1" applyAlignment="1">
      <alignment vertical="top" wrapText="1"/>
    </xf>
    <xf numFmtId="0" fontId="30" fillId="0" borderId="14" xfId="0" applyFont="1" applyFill="1" applyBorder="1" applyAlignment="1">
      <alignment horizontal="left" wrapText="1"/>
    </xf>
    <xf numFmtId="0" fontId="30" fillId="0" borderId="14" xfId="0" applyFont="1" applyFill="1" applyBorder="1" applyAlignment="1">
      <alignment vertical="center" wrapText="1"/>
    </xf>
    <xf numFmtId="0" fontId="25" fillId="0" borderId="14" xfId="0" applyFont="1" applyFill="1" applyBorder="1" applyAlignment="1">
      <alignment horizontal="center" vertical="top" wrapText="1"/>
    </xf>
    <xf numFmtId="0" fontId="26" fillId="0" borderId="14" xfId="0" applyFont="1" applyFill="1" applyBorder="1" applyAlignment="1">
      <alignment vertical="top" wrapText="1"/>
    </xf>
    <xf numFmtId="49" fontId="25" fillId="0" borderId="0" xfId="0" applyNumberFormat="1" applyFont="1" applyFill="1" applyBorder="1" applyAlignment="1">
      <alignment horizontal="center" vertical="top" wrapText="1"/>
    </xf>
    <xf numFmtId="0" fontId="33" fillId="0" borderId="14" xfId="0" applyFont="1" applyFill="1" applyBorder="1" applyAlignment="1">
      <alignment horizontal="left" vertical="top"/>
    </xf>
    <xf numFmtId="0" fontId="10" fillId="0" borderId="14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left" vertical="top" wrapText="1"/>
    </xf>
    <xf numFmtId="164" fontId="22" fillId="0" borderId="14" xfId="0" applyNumberFormat="1" applyFont="1" applyFill="1" applyBorder="1" applyAlignment="1">
      <alignment horizontal="left" vertical="top" wrapText="1"/>
    </xf>
    <xf numFmtId="0" fontId="22" fillId="0" borderId="14" xfId="0" applyFont="1" applyFill="1" applyBorder="1" applyAlignment="1">
      <alignment horizontal="left" vertical="top" wrapText="1"/>
    </xf>
    <xf numFmtId="0" fontId="15" fillId="0" borderId="13" xfId="0" applyFont="1" applyBorder="1"/>
    <xf numFmtId="0" fontId="15" fillId="0" borderId="13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/>
    </xf>
    <xf numFmtId="0" fontId="21" fillId="0" borderId="0" xfId="0" applyFont="1" applyAlignment="1">
      <alignment vertical="top" wrapText="1"/>
    </xf>
    <xf numFmtId="0" fontId="15" fillId="4" borderId="13" xfId="0" applyFont="1" applyFill="1" applyBorder="1" applyAlignment="1">
      <alignment vertical="top"/>
    </xf>
    <xf numFmtId="0" fontId="15" fillId="4" borderId="3" xfId="0" applyFont="1" applyFill="1" applyBorder="1" applyAlignment="1">
      <alignment vertical="top"/>
    </xf>
    <xf numFmtId="0" fontId="15" fillId="0" borderId="13" xfId="0" applyFont="1" applyBorder="1" applyAlignment="1">
      <alignment horizontal="center" vertical="top" wrapText="1"/>
    </xf>
    <xf numFmtId="1" fontId="15" fillId="4" borderId="13" xfId="0" applyNumberFormat="1" applyFont="1" applyFill="1" applyBorder="1" applyAlignment="1">
      <alignment vertical="top"/>
    </xf>
    <xf numFmtId="0" fontId="15" fillId="0" borderId="13" xfId="0" applyFont="1" applyBorder="1" applyAlignment="1">
      <alignment vertical="top"/>
    </xf>
    <xf numFmtId="0" fontId="13" fillId="0" borderId="0" xfId="0" applyFont="1" applyAlignment="1">
      <alignment vertical="top" wrapText="1"/>
    </xf>
    <xf numFmtId="0" fontId="15" fillId="4" borderId="13" xfId="0" applyFont="1" applyFill="1" applyBorder="1"/>
    <xf numFmtId="0" fontId="15" fillId="4" borderId="13" xfId="0" applyFont="1" applyFill="1" applyBorder="1" applyAlignment="1">
      <alignment horizontal="left"/>
    </xf>
    <xf numFmtId="0" fontId="15" fillId="4" borderId="12" xfId="0" applyFont="1" applyFill="1" applyBorder="1"/>
    <xf numFmtId="0" fontId="15" fillId="4" borderId="5" xfId="0" applyFont="1" applyFill="1" applyBorder="1" applyAlignment="1">
      <alignment horizontal="left"/>
    </xf>
    <xf numFmtId="0" fontId="35" fillId="0" borderId="13" xfId="0" applyFont="1" applyBorder="1" applyAlignment="1">
      <alignment horizontal="justify" vertical="top" wrapText="1"/>
    </xf>
    <xf numFmtId="0" fontId="15" fillId="4" borderId="5" xfId="0" applyFont="1" applyFill="1" applyBorder="1" applyAlignment="1">
      <alignment vertical="top"/>
    </xf>
    <xf numFmtId="0" fontId="15" fillId="4" borderId="2" xfId="0" applyFont="1" applyFill="1" applyBorder="1"/>
    <xf numFmtId="0" fontId="15" fillId="4" borderId="2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justify" vertical="top" wrapText="1"/>
    </xf>
    <xf numFmtId="0" fontId="15" fillId="0" borderId="2" xfId="0" applyFont="1" applyBorder="1"/>
    <xf numFmtId="0" fontId="8" fillId="0" borderId="13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/>
    </xf>
    <xf numFmtId="0" fontId="15" fillId="0" borderId="14" xfId="0" applyFont="1" applyBorder="1" applyAlignment="1">
      <alignment horizontal="justify"/>
    </xf>
    <xf numFmtId="0" fontId="15" fillId="0" borderId="5" xfId="0" applyFont="1" applyBorder="1" applyAlignment="1">
      <alignment vertical="top"/>
    </xf>
    <xf numFmtId="0" fontId="8" fillId="0" borderId="5" xfId="0" applyFont="1" applyBorder="1" applyAlignment="1">
      <alignment horizontal="left" vertical="top" wrapText="1"/>
    </xf>
    <xf numFmtId="0" fontId="15" fillId="0" borderId="0" xfId="0" applyFont="1" applyAlignment="1">
      <alignment horizontal="justify"/>
    </xf>
    <xf numFmtId="0" fontId="14" fillId="2" borderId="2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167" fontId="15" fillId="0" borderId="5" xfId="0" applyNumberFormat="1" applyFont="1" applyBorder="1" applyAlignment="1">
      <alignment horizontal="left" vertical="top" wrapText="1"/>
    </xf>
    <xf numFmtId="0" fontId="15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37" fillId="0" borderId="7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5" fillId="0" borderId="14" xfId="0" applyFont="1" applyBorder="1" applyAlignment="1">
      <alignment horizontal="center" vertical="center" wrapText="1"/>
    </xf>
    <xf numFmtId="0" fontId="0" fillId="0" borderId="14" xfId="0" applyNumberForma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5" fillId="0" borderId="14" xfId="0" applyNumberFormat="1" applyFont="1" applyBorder="1" applyAlignment="1">
      <alignment horizontal="center" vertical="center"/>
    </xf>
    <xf numFmtId="0" fontId="5" fillId="4" borderId="14" xfId="0" applyFont="1" applyFill="1" applyBorder="1" applyAlignment="1">
      <alignment horizontal="justify" vertical="top" wrapText="1"/>
    </xf>
    <xf numFmtId="0" fontId="15" fillId="4" borderId="2" xfId="0" applyFont="1" applyFill="1" applyBorder="1" applyAlignment="1">
      <alignment horizontal="center" vertical="top" wrapText="1"/>
    </xf>
    <xf numFmtId="0" fontId="0" fillId="0" borderId="13" xfId="0" applyBorder="1" applyAlignment="1">
      <alignment horizontal="center" vertical="top"/>
    </xf>
    <xf numFmtId="2" fontId="38" fillId="4" borderId="14" xfId="0" applyNumberFormat="1" applyFont="1" applyFill="1" applyBorder="1" applyAlignment="1">
      <alignment horizontal="right" vertical="top" wrapText="1"/>
    </xf>
    <xf numFmtId="0" fontId="38" fillId="4" borderId="14" xfId="0" applyFont="1" applyFill="1" applyBorder="1" applyAlignment="1">
      <alignment horizontal="right" vertical="top" wrapText="1"/>
    </xf>
    <xf numFmtId="2" fontId="0" fillId="4" borderId="14" xfId="0" applyNumberFormat="1" applyFill="1" applyBorder="1"/>
    <xf numFmtId="0" fontId="0" fillId="4" borderId="14" xfId="0" applyFill="1" applyBorder="1"/>
    <xf numFmtId="0" fontId="21" fillId="0" borderId="2" xfId="0" applyFont="1" applyBorder="1" applyAlignment="1">
      <alignment horizontal="right" vertical="top"/>
    </xf>
    <xf numFmtId="0" fontId="21" fillId="4" borderId="2" xfId="0" applyFont="1" applyFill="1" applyBorder="1" applyAlignment="1">
      <alignment horizontal="right" vertical="top" wrapText="1"/>
    </xf>
    <xf numFmtId="0" fontId="15" fillId="0" borderId="2" xfId="0" applyFont="1" applyBorder="1" applyAlignment="1">
      <alignment wrapText="1"/>
    </xf>
    <xf numFmtId="164" fontId="21" fillId="0" borderId="13" xfId="0" applyNumberFormat="1" applyFont="1" applyBorder="1" applyAlignment="1">
      <alignment horizontal="right"/>
    </xf>
    <xf numFmtId="0" fontId="21" fillId="0" borderId="13" xfId="0" applyFont="1" applyBorder="1" applyAlignment="1">
      <alignment horizontal="right"/>
    </xf>
    <xf numFmtId="0" fontId="0" fillId="0" borderId="13" xfId="0" applyBorder="1"/>
    <xf numFmtId="164" fontId="38" fillId="0" borderId="13" xfId="0" applyNumberFormat="1" applyFont="1" applyBorder="1" applyAlignment="1">
      <alignment horizontal="right"/>
    </xf>
    <xf numFmtId="0" fontId="15" fillId="4" borderId="25" xfId="0" applyFont="1" applyFill="1" applyBorder="1" applyAlignment="1">
      <alignment vertical="top" wrapText="1"/>
    </xf>
    <xf numFmtId="0" fontId="15" fillId="0" borderId="12" xfId="0" applyFont="1" applyBorder="1" applyAlignment="1">
      <alignment horizontal="center" vertical="top" wrapText="1"/>
    </xf>
    <xf numFmtId="0" fontId="15" fillId="0" borderId="9" xfId="0" applyFont="1" applyBorder="1" applyAlignment="1">
      <alignment horizontal="center" vertical="top" wrapText="1"/>
    </xf>
    <xf numFmtId="0" fontId="19" fillId="0" borderId="9" xfId="0" applyFont="1" applyBorder="1" applyAlignment="1">
      <alignment horizontal="center" vertical="top" wrapText="1"/>
    </xf>
    <xf numFmtId="2" fontId="38" fillId="4" borderId="32" xfId="0" applyNumberFormat="1" applyFont="1" applyFill="1" applyBorder="1" applyAlignment="1">
      <alignment horizontal="right" vertical="top" wrapText="1"/>
    </xf>
    <xf numFmtId="0" fontId="21" fillId="0" borderId="5" xfId="0" applyFont="1" applyBorder="1" applyAlignment="1">
      <alignment horizontal="right" vertical="top"/>
    </xf>
    <xf numFmtId="164" fontId="21" fillId="0" borderId="3" xfId="0" applyNumberFormat="1" applyFont="1" applyBorder="1" applyAlignment="1">
      <alignment horizontal="right"/>
    </xf>
    <xf numFmtId="164" fontId="38" fillId="0" borderId="3" xfId="0" applyNumberFormat="1" applyFont="1" applyBorder="1" applyAlignment="1">
      <alignment horizontal="right"/>
    </xf>
    <xf numFmtId="0" fontId="21" fillId="0" borderId="3" xfId="0" applyFont="1" applyBorder="1" applyAlignment="1">
      <alignment horizontal="right"/>
    </xf>
    <xf numFmtId="2" fontId="38" fillId="0" borderId="14" xfId="0" applyNumberFormat="1" applyFont="1" applyFill="1" applyBorder="1" applyAlignment="1">
      <alignment horizontal="right" vertical="center" wrapText="1"/>
    </xf>
    <xf numFmtId="1" fontId="38" fillId="0" borderId="14" xfId="0" applyNumberFormat="1" applyFont="1" applyFill="1" applyBorder="1" applyAlignment="1">
      <alignment horizontal="right" vertical="center" wrapText="1"/>
    </xf>
    <xf numFmtId="0" fontId="21" fillId="0" borderId="14" xfId="0" applyFont="1" applyFill="1" applyBorder="1" applyAlignment="1">
      <alignment vertical="center"/>
    </xf>
    <xf numFmtId="0" fontId="25" fillId="0" borderId="25" xfId="0" applyFont="1" applyBorder="1" applyAlignment="1">
      <alignment horizontal="left" vertical="top" wrapText="1"/>
    </xf>
    <xf numFmtId="0" fontId="39" fillId="0" borderId="25" xfId="0" applyFont="1" applyBorder="1" applyAlignment="1">
      <alignment horizontal="left" vertical="top" wrapText="1"/>
    </xf>
    <xf numFmtId="0" fontId="21" fillId="0" borderId="32" xfId="0" applyFont="1" applyFill="1" applyBorder="1" applyAlignment="1">
      <alignment vertical="center"/>
    </xf>
    <xf numFmtId="2" fontId="21" fillId="0" borderId="25" xfId="0" applyNumberFormat="1" applyFont="1" applyFill="1" applyBorder="1" applyAlignment="1">
      <alignment horizontal="left" vertical="top" wrapText="1"/>
    </xf>
    <xf numFmtId="0" fontId="38" fillId="6" borderId="14" xfId="0" applyFont="1" applyFill="1" applyBorder="1" applyAlignment="1">
      <alignment horizontal="center" vertical="top" wrapText="1"/>
    </xf>
    <xf numFmtId="0" fontId="26" fillId="6" borderId="14" xfId="0" applyFont="1" applyFill="1" applyBorder="1" applyAlignment="1">
      <alignment vertical="top" wrapText="1"/>
    </xf>
    <xf numFmtId="2" fontId="38" fillId="0" borderId="14" xfId="0" applyNumberFormat="1" applyFont="1" applyBorder="1" applyAlignment="1">
      <alignment horizontal="right" vertical="center" wrapText="1"/>
    </xf>
    <xf numFmtId="0" fontId="26" fillId="0" borderId="0" xfId="0" applyFont="1" applyAlignment="1">
      <alignment wrapText="1"/>
    </xf>
    <xf numFmtId="0" fontId="38" fillId="0" borderId="23" xfId="0" applyFont="1" applyBorder="1" applyAlignment="1">
      <alignment horizontal="center" vertical="top" wrapText="1"/>
    </xf>
    <xf numFmtId="0" fontId="21" fillId="0" borderId="23" xfId="0" applyFont="1" applyBorder="1" applyAlignment="1">
      <alignment vertical="top" wrapText="1"/>
    </xf>
    <xf numFmtId="1" fontId="38" fillId="0" borderId="14" xfId="0" applyNumberFormat="1" applyFont="1" applyBorder="1" applyAlignment="1">
      <alignment horizontal="right" vertical="center" wrapText="1"/>
    </xf>
    <xf numFmtId="2" fontId="21" fillId="0" borderId="25" xfId="0" applyNumberFormat="1" applyFont="1" applyFill="1" applyBorder="1" applyAlignment="1">
      <alignment vertical="center" wrapText="1"/>
    </xf>
    <xf numFmtId="0" fontId="38" fillId="0" borderId="14" xfId="0" applyFont="1" applyBorder="1" applyAlignment="1">
      <alignment horizontal="center" vertical="top" wrapText="1"/>
    </xf>
    <xf numFmtId="0" fontId="21" fillId="0" borderId="14" xfId="0" applyFont="1" applyBorder="1" applyAlignment="1">
      <alignment vertical="top" wrapText="1"/>
    </xf>
    <xf numFmtId="2" fontId="21" fillId="0" borderId="14" xfId="0" applyNumberFormat="1" applyFont="1" applyFill="1" applyBorder="1" applyAlignment="1">
      <alignment vertical="center" wrapText="1"/>
    </xf>
    <xf numFmtId="0" fontId="21" fillId="0" borderId="26" xfId="0" applyFont="1" applyFill="1" applyBorder="1" applyAlignment="1">
      <alignment vertical="center"/>
    </xf>
    <xf numFmtId="0" fontId="21" fillId="6" borderId="23" xfId="0" applyFont="1" applyFill="1" applyBorder="1" applyAlignment="1">
      <alignment vertical="top" wrapText="1"/>
    </xf>
    <xf numFmtId="0" fontId="21" fillId="6" borderId="28" xfId="0" applyFont="1" applyFill="1" applyBorder="1" applyAlignment="1">
      <alignment vertical="top" wrapText="1"/>
    </xf>
    <xf numFmtId="0" fontId="21" fillId="6" borderId="26" xfId="0" applyFont="1" applyFill="1" applyBorder="1" applyAlignment="1">
      <alignment vertical="top" wrapText="1"/>
    </xf>
    <xf numFmtId="0" fontId="38" fillId="2" borderId="5" xfId="0" applyFont="1" applyFill="1" applyBorder="1" applyAlignment="1">
      <alignment vertical="top" wrapText="1"/>
    </xf>
    <xf numFmtId="2" fontId="38" fillId="2" borderId="5" xfId="0" applyNumberFormat="1" applyFont="1" applyFill="1" applyBorder="1" applyAlignment="1">
      <alignment vertical="top" wrapText="1"/>
    </xf>
    <xf numFmtId="0" fontId="38" fillId="2" borderId="14" xfId="0" applyFont="1" applyFill="1" applyBorder="1" applyAlignment="1">
      <alignment vertical="top" wrapText="1"/>
    </xf>
    <xf numFmtId="0" fontId="6" fillId="0" borderId="14" xfId="0" applyFont="1" applyFill="1" applyBorder="1" applyAlignment="1">
      <alignment vertical="top" wrapText="1"/>
    </xf>
    <xf numFmtId="0" fontId="41" fillId="0" borderId="14" xfId="0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0" fontId="40" fillId="2" borderId="2" xfId="0" applyFont="1" applyFill="1" applyBorder="1" applyAlignment="1">
      <alignment horizontal="center" vertical="top" wrapText="1"/>
    </xf>
    <xf numFmtId="0" fontId="11" fillId="2" borderId="26" xfId="0" applyFont="1" applyFill="1" applyBorder="1" applyAlignment="1">
      <alignment horizontal="center" wrapText="1"/>
    </xf>
    <xf numFmtId="49" fontId="41" fillId="2" borderId="26" xfId="0" applyNumberFormat="1" applyFont="1" applyFill="1" applyBorder="1" applyAlignment="1">
      <alignment horizontal="center" vertical="top" wrapText="1"/>
    </xf>
    <xf numFmtId="0" fontId="41" fillId="2" borderId="26" xfId="0" applyFont="1" applyFill="1" applyBorder="1" applyAlignment="1">
      <alignment vertical="top" wrapText="1"/>
    </xf>
    <xf numFmtId="0" fontId="11" fillId="2" borderId="13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/>
    </xf>
    <xf numFmtId="0" fontId="14" fillId="2" borderId="14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justify" vertical="top" wrapText="1"/>
    </xf>
    <xf numFmtId="0" fontId="24" fillId="2" borderId="14" xfId="0" applyFont="1" applyFill="1" applyBorder="1"/>
    <xf numFmtId="2" fontId="24" fillId="2" borderId="1" xfId="0" applyNumberFormat="1" applyFont="1" applyFill="1" applyBorder="1"/>
    <xf numFmtId="0" fontId="24" fillId="2" borderId="1" xfId="0" applyFont="1" applyFill="1" applyBorder="1"/>
    <xf numFmtId="0" fontId="14" fillId="2" borderId="0" xfId="0" applyFont="1" applyFill="1" applyBorder="1" applyAlignment="1">
      <alignment vertical="top" wrapText="1"/>
    </xf>
    <xf numFmtId="168" fontId="15" fillId="0" borderId="2" xfId="0" applyNumberFormat="1" applyFont="1" applyBorder="1" applyAlignment="1">
      <alignment horizontal="center" vertical="top"/>
    </xf>
    <xf numFmtId="9" fontId="15" fillId="0" borderId="2" xfId="0" applyNumberFormat="1" applyFont="1" applyBorder="1" applyAlignment="1">
      <alignment horizontal="center" vertical="top"/>
    </xf>
    <xf numFmtId="0" fontId="15" fillId="0" borderId="2" xfId="0" applyFont="1" applyBorder="1" applyAlignment="1">
      <alignment horizontal="center" vertical="top"/>
    </xf>
    <xf numFmtId="2" fontId="15" fillId="2" borderId="14" xfId="0" applyNumberFormat="1" applyFont="1" applyFill="1" applyBorder="1" applyAlignment="1">
      <alignment vertical="center"/>
    </xf>
    <xf numFmtId="0" fontId="15" fillId="2" borderId="23" xfId="0" applyFont="1" applyFill="1" applyBorder="1" applyAlignment="1">
      <alignment vertical="center"/>
    </xf>
    <xf numFmtId="0" fontId="15" fillId="2" borderId="14" xfId="0" applyFont="1" applyFill="1" applyBorder="1" applyAlignment="1">
      <alignment vertical="center"/>
    </xf>
    <xf numFmtId="0" fontId="14" fillId="2" borderId="14" xfId="0" applyFont="1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5" borderId="0" xfId="0" applyFont="1" applyFill="1" applyBorder="1" applyAlignment="1">
      <alignment vertical="top" wrapText="1"/>
    </xf>
    <xf numFmtId="0" fontId="14" fillId="5" borderId="14" xfId="0" applyFont="1" applyFill="1" applyBorder="1" applyAlignment="1">
      <alignment vertical="top" wrapText="1"/>
    </xf>
    <xf numFmtId="2" fontId="15" fillId="5" borderId="20" xfId="0" applyNumberFormat="1" applyFont="1" applyFill="1" applyBorder="1"/>
    <xf numFmtId="0" fontId="15" fillId="5" borderId="14" xfId="0" applyFont="1" applyFill="1" applyBorder="1"/>
    <xf numFmtId="0" fontId="15" fillId="5" borderId="21" xfId="0" applyFont="1" applyFill="1" applyBorder="1"/>
    <xf numFmtId="2" fontId="0" fillId="0" borderId="0" xfId="0" applyNumberFormat="1"/>
    <xf numFmtId="2" fontId="38" fillId="2" borderId="7" xfId="0" applyNumberFormat="1" applyFont="1" applyFill="1" applyBorder="1" applyAlignment="1">
      <alignment horizontal="justify" vertical="top" wrapText="1"/>
    </xf>
    <xf numFmtId="0" fontId="38" fillId="2" borderId="7" xfId="0" applyFont="1" applyFill="1" applyBorder="1" applyAlignment="1">
      <alignment horizontal="justify" vertical="top" wrapText="1"/>
    </xf>
    <xf numFmtId="0" fontId="38" fillId="2" borderId="0" xfId="0" applyFont="1" applyFill="1" applyBorder="1" applyAlignment="1">
      <alignment horizontal="justify" vertical="top" wrapText="1"/>
    </xf>
    <xf numFmtId="2" fontId="15" fillId="2" borderId="35" xfId="0" applyNumberFormat="1" applyFont="1" applyFill="1" applyBorder="1"/>
    <xf numFmtId="0" fontId="15" fillId="2" borderId="23" xfId="0" applyFont="1" applyFill="1" applyBorder="1"/>
    <xf numFmtId="0" fontId="11" fillId="2" borderId="13" xfId="0" applyFont="1" applyFill="1" applyBorder="1" applyAlignment="1">
      <alignment horizontal="center" vertical="center" wrapText="1"/>
    </xf>
    <xf numFmtId="164" fontId="38" fillId="2" borderId="15" xfId="0" applyNumberFormat="1" applyFont="1" applyFill="1" applyBorder="1" applyAlignment="1">
      <alignment vertical="top" wrapText="1"/>
    </xf>
    <xf numFmtId="0" fontId="15" fillId="0" borderId="28" xfId="0" applyFont="1" applyFill="1" applyBorder="1" applyAlignment="1">
      <alignment vertical="top" wrapText="1"/>
    </xf>
    <xf numFmtId="0" fontId="15" fillId="4" borderId="13" xfId="0" applyFont="1" applyFill="1" applyBorder="1" applyAlignment="1">
      <alignment horizontal="left" vertical="top" wrapText="1"/>
    </xf>
    <xf numFmtId="0" fontId="15" fillId="4" borderId="13" xfId="0" applyFont="1" applyFill="1" applyBorder="1" applyAlignment="1">
      <alignment horizontal="center" vertical="top" wrapText="1"/>
    </xf>
    <xf numFmtId="2" fontId="15" fillId="4" borderId="13" xfId="0" applyNumberFormat="1" applyFont="1" applyFill="1" applyBorder="1" applyAlignment="1">
      <alignment vertical="top"/>
    </xf>
    <xf numFmtId="0" fontId="14" fillId="4" borderId="1" xfId="0" applyFont="1" applyFill="1" applyBorder="1" applyAlignment="1">
      <alignment horizontal="left" vertical="top" wrapText="1"/>
    </xf>
    <xf numFmtId="0" fontId="15" fillId="4" borderId="5" xfId="0" applyFont="1" applyFill="1" applyBorder="1" applyAlignment="1">
      <alignment horizontal="center" vertical="center" wrapText="1"/>
    </xf>
    <xf numFmtId="0" fontId="31" fillId="0" borderId="14" xfId="0" applyFont="1" applyFill="1" applyBorder="1" applyAlignment="1">
      <alignment vertical="center" wrapText="1"/>
    </xf>
    <xf numFmtId="0" fontId="30" fillId="0" borderId="14" xfId="0" applyFont="1" applyFill="1" applyBorder="1" applyAlignment="1">
      <alignment horizontal="left" vertical="top" wrapText="1"/>
    </xf>
    <xf numFmtId="0" fontId="21" fillId="0" borderId="15" xfId="0" applyFont="1" applyFill="1" applyBorder="1" applyAlignment="1">
      <alignment vertical="top" wrapText="1"/>
    </xf>
    <xf numFmtId="0" fontId="10" fillId="0" borderId="25" xfId="0" applyFont="1" applyFill="1" applyBorder="1" applyAlignment="1">
      <alignment horizontal="justify" vertical="top" wrapText="1"/>
    </xf>
    <xf numFmtId="0" fontId="21" fillId="0" borderId="5" xfId="0" applyFont="1" applyFill="1" applyBorder="1" applyAlignment="1">
      <alignment vertical="top" wrapText="1"/>
    </xf>
    <xf numFmtId="2" fontId="38" fillId="5" borderId="5" xfId="0" applyNumberFormat="1" applyFont="1" applyFill="1" applyBorder="1" applyAlignment="1">
      <alignment horizontal="justify" vertical="top" wrapText="1"/>
    </xf>
    <xf numFmtId="0" fontId="38" fillId="5" borderId="5" xfId="0" applyFont="1" applyFill="1" applyBorder="1" applyAlignment="1">
      <alignment horizontal="justify" vertical="top" wrapText="1"/>
    </xf>
    <xf numFmtId="0" fontId="38" fillId="5" borderId="15" xfId="0" applyFont="1" applyFill="1" applyBorder="1" applyAlignment="1">
      <alignment horizontal="justify" vertical="top" wrapText="1"/>
    </xf>
    <xf numFmtId="2" fontId="42" fillId="2" borderId="5" xfId="0" applyNumberFormat="1" applyFont="1" applyFill="1" applyBorder="1" applyAlignment="1">
      <alignment horizontal="center" vertical="top" wrapText="1"/>
    </xf>
    <xf numFmtId="0" fontId="42" fillId="2" borderId="5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vertical="top" wrapText="1"/>
    </xf>
    <xf numFmtId="0" fontId="16" fillId="0" borderId="5" xfId="0" applyFont="1" applyBorder="1" applyAlignment="1">
      <alignment horizontal="justify" vertical="top" wrapText="1"/>
    </xf>
    <xf numFmtId="0" fontId="43" fillId="0" borderId="5" xfId="0" applyFont="1" applyBorder="1" applyAlignment="1">
      <alignment horizontal="justify" vertical="top" wrapText="1"/>
    </xf>
    <xf numFmtId="2" fontId="16" fillId="0" borderId="5" xfId="0" applyNumberFormat="1" applyFont="1" applyBorder="1" applyAlignment="1">
      <alignment horizontal="center" vertical="top" wrapText="1"/>
    </xf>
    <xf numFmtId="0" fontId="43" fillId="0" borderId="5" xfId="0" applyFont="1" applyBorder="1" applyAlignment="1">
      <alignment horizontal="center" vertical="top" wrapText="1"/>
    </xf>
    <xf numFmtId="2" fontId="16" fillId="0" borderId="5" xfId="0" applyNumberFormat="1" applyFont="1" applyBorder="1" applyAlignment="1">
      <alignment horizontal="justify" vertical="top" wrapText="1"/>
    </xf>
    <xf numFmtId="2" fontId="43" fillId="0" borderId="5" xfId="0" applyNumberFormat="1" applyFont="1" applyBorder="1" applyAlignment="1">
      <alignment horizontal="justify" vertical="top" wrapText="1"/>
    </xf>
    <xf numFmtId="2" fontId="43" fillId="0" borderId="5" xfId="0" applyNumberFormat="1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2" fontId="42" fillId="0" borderId="5" xfId="0" applyNumberFormat="1" applyFont="1" applyBorder="1" applyAlignment="1">
      <alignment horizontal="center" vertical="top" wrapText="1"/>
    </xf>
    <xf numFmtId="2" fontId="21" fillId="0" borderId="5" xfId="0" applyNumberFormat="1" applyFont="1" applyFill="1" applyBorder="1" applyAlignment="1">
      <alignment vertical="top" wrapText="1"/>
    </xf>
    <xf numFmtId="1" fontId="21" fillId="0" borderId="15" xfId="0" applyNumberFormat="1" applyFont="1" applyFill="1" applyBorder="1" applyAlignment="1">
      <alignment vertical="top" wrapText="1"/>
    </xf>
    <xf numFmtId="1" fontId="21" fillId="0" borderId="0" xfId="0" applyNumberFormat="1" applyFont="1" applyFill="1" applyBorder="1" applyAlignment="1">
      <alignment vertical="top" wrapText="1"/>
    </xf>
    <xf numFmtId="1" fontId="21" fillId="0" borderId="14" xfId="0" applyNumberFormat="1" applyFont="1" applyFill="1" applyBorder="1" applyAlignment="1">
      <alignment vertical="top" wrapText="1"/>
    </xf>
    <xf numFmtId="0" fontId="21" fillId="0" borderId="0" xfId="0" applyFont="1" applyFill="1" applyBorder="1" applyAlignment="1">
      <alignment vertical="top" wrapText="1"/>
    </xf>
    <xf numFmtId="0" fontId="21" fillId="0" borderId="23" xfId="0" applyFont="1" applyFill="1" applyBorder="1" applyAlignment="1">
      <alignment vertical="top" wrapText="1"/>
    </xf>
    <xf numFmtId="2" fontId="21" fillId="0" borderId="15" xfId="0" applyNumberFormat="1" applyFont="1" applyFill="1" applyBorder="1" applyAlignment="1">
      <alignment vertical="top" wrapText="1"/>
    </xf>
    <xf numFmtId="0" fontId="21" fillId="0" borderId="14" xfId="0" applyFont="1" applyFill="1" applyBorder="1" applyAlignment="1">
      <alignment vertical="top" wrapText="1"/>
    </xf>
    <xf numFmtId="2" fontId="21" fillId="0" borderId="7" xfId="0" applyNumberFormat="1" applyFont="1" applyFill="1" applyBorder="1" applyAlignment="1">
      <alignment vertical="top" wrapText="1"/>
    </xf>
    <xf numFmtId="2" fontId="21" fillId="0" borderId="14" xfId="0" applyNumberFormat="1" applyFont="1" applyFill="1" applyBorder="1" applyAlignment="1">
      <alignment vertical="top" wrapText="1"/>
    </xf>
    <xf numFmtId="0" fontId="21" fillId="0" borderId="26" xfId="0" applyFont="1" applyFill="1" applyBorder="1" applyAlignment="1">
      <alignment vertical="top" wrapText="1"/>
    </xf>
    <xf numFmtId="2" fontId="21" fillId="0" borderId="26" xfId="0" applyNumberFormat="1" applyFont="1" applyFill="1" applyBorder="1" applyAlignment="1">
      <alignment vertical="top" wrapText="1"/>
    </xf>
    <xf numFmtId="2" fontId="21" fillId="0" borderId="5" xfId="0" applyNumberFormat="1" applyFont="1" applyFill="1" applyBorder="1" applyAlignment="1">
      <alignment horizontal="center" vertical="top" wrapText="1"/>
    </xf>
    <xf numFmtId="2" fontId="38" fillId="0" borderId="14" xfId="0" applyNumberFormat="1" applyFont="1" applyFill="1" applyBorder="1" applyAlignment="1">
      <alignment vertical="center" wrapText="1"/>
    </xf>
    <xf numFmtId="2" fontId="38" fillId="0" borderId="5" xfId="0" applyNumberFormat="1" applyFont="1" applyFill="1" applyBorder="1" applyAlignment="1">
      <alignment vertical="center" wrapText="1"/>
    </xf>
    <xf numFmtId="2" fontId="38" fillId="0" borderId="5" xfId="0" applyNumberFormat="1" applyFont="1" applyFill="1" applyBorder="1" applyAlignment="1">
      <alignment vertical="top" wrapText="1"/>
    </xf>
    <xf numFmtId="2" fontId="21" fillId="0" borderId="14" xfId="0" applyNumberFormat="1" applyFont="1" applyFill="1" applyBorder="1"/>
    <xf numFmtId="0" fontId="21" fillId="0" borderId="33" xfId="0" applyFont="1" applyFill="1" applyBorder="1" applyAlignment="1">
      <alignment vertical="top" wrapText="1"/>
    </xf>
    <xf numFmtId="166" fontId="42" fillId="2" borderId="14" xfId="0" applyNumberFormat="1" applyFont="1" applyFill="1" applyBorder="1" applyAlignment="1">
      <alignment horizontal="left" vertical="top" wrapText="1"/>
    </xf>
    <xf numFmtId="166" fontId="42" fillId="2" borderId="14" xfId="0" applyNumberFormat="1" applyFont="1" applyFill="1" applyBorder="1" applyAlignment="1">
      <alignment horizontal="left" vertical="top"/>
    </xf>
    <xf numFmtId="166" fontId="16" fillId="0" borderId="14" xfId="0" applyNumberFormat="1" applyFont="1" applyFill="1" applyBorder="1" applyAlignment="1">
      <alignment horizontal="left" vertical="top" wrapText="1"/>
    </xf>
    <xf numFmtId="166" fontId="16" fillId="0" borderId="14" xfId="0" applyNumberFormat="1" applyFont="1" applyFill="1" applyBorder="1" applyAlignment="1">
      <alignment horizontal="left" vertical="top"/>
    </xf>
    <xf numFmtId="164" fontId="16" fillId="0" borderId="14" xfId="0" applyNumberFormat="1" applyFont="1" applyFill="1" applyBorder="1" applyAlignment="1">
      <alignment horizontal="left" vertical="top"/>
    </xf>
    <xf numFmtId="0" fontId="16" fillId="0" borderId="14" xfId="0" applyFont="1" applyFill="1" applyBorder="1" applyAlignment="1">
      <alignment horizontal="left" vertical="top" wrapText="1"/>
    </xf>
    <xf numFmtId="166" fontId="21" fillId="0" borderId="14" xfId="0" applyNumberFormat="1" applyFont="1" applyFill="1" applyBorder="1" applyAlignment="1">
      <alignment horizontal="left" vertical="top"/>
    </xf>
    <xf numFmtId="0" fontId="44" fillId="0" borderId="14" xfId="0" applyFont="1" applyBorder="1" applyAlignment="1">
      <alignment vertical="top"/>
    </xf>
    <xf numFmtId="0" fontId="21" fillId="4" borderId="14" xfId="0" applyFont="1" applyFill="1" applyBorder="1" applyAlignment="1">
      <alignment horizontal="justify" vertical="top" wrapText="1"/>
    </xf>
    <xf numFmtId="0" fontId="44" fillId="0" borderId="14" xfId="0" applyFont="1" applyBorder="1"/>
    <xf numFmtId="0" fontId="44" fillId="4" borderId="14" xfId="0" applyFont="1" applyFill="1" applyBorder="1"/>
    <xf numFmtId="166" fontId="45" fillId="2" borderId="26" xfId="0" applyNumberFormat="1" applyFont="1" applyFill="1" applyBorder="1" applyAlignment="1">
      <alignment vertical="top" wrapText="1"/>
    </xf>
    <xf numFmtId="0" fontId="45" fillId="2" borderId="26" xfId="0" applyFont="1" applyFill="1" applyBorder="1" applyAlignment="1">
      <alignment vertical="top" wrapText="1"/>
    </xf>
    <xf numFmtId="164" fontId="45" fillId="2" borderId="26" xfId="0" applyNumberFormat="1" applyFont="1" applyFill="1" applyBorder="1" applyAlignment="1">
      <alignment vertical="top" wrapText="1"/>
    </xf>
    <xf numFmtId="166" fontId="26" fillId="0" borderId="26" xfId="0" applyNumberFormat="1" applyFont="1" applyFill="1" applyBorder="1" applyAlignment="1">
      <alignment vertical="top" wrapText="1"/>
    </xf>
    <xf numFmtId="166" fontId="26" fillId="0" borderId="14" xfId="0" applyNumberFormat="1" applyFont="1" applyFill="1" applyBorder="1" applyAlignment="1">
      <alignment vertical="top" wrapText="1"/>
    </xf>
    <xf numFmtId="166" fontId="17" fillId="0" borderId="14" xfId="0" applyNumberFormat="1" applyFont="1" applyFill="1" applyBorder="1" applyAlignment="1">
      <alignment vertical="top" wrapText="1"/>
    </xf>
    <xf numFmtId="2" fontId="42" fillId="2" borderId="14" xfId="0" applyNumberFormat="1" applyFont="1" applyFill="1" applyBorder="1" applyAlignment="1">
      <alignment horizontal="left" vertical="top" wrapText="1"/>
    </xf>
    <xf numFmtId="164" fontId="42" fillId="2" borderId="14" xfId="0" applyNumberFormat="1" applyFont="1" applyFill="1" applyBorder="1" applyAlignment="1">
      <alignment horizontal="left" vertical="top"/>
    </xf>
    <xf numFmtId="2" fontId="16" fillId="0" borderId="14" xfId="0" applyNumberFormat="1" applyFont="1" applyFill="1" applyBorder="1" applyAlignment="1">
      <alignment horizontal="left" vertical="top"/>
    </xf>
    <xf numFmtId="0" fontId="16" fillId="0" borderId="14" xfId="0" applyFont="1" applyFill="1" applyBorder="1" applyAlignment="1">
      <alignment horizontal="left" vertical="top"/>
    </xf>
    <xf numFmtId="2" fontId="18" fillId="2" borderId="13" xfId="0" applyNumberFormat="1" applyFont="1" applyFill="1" applyBorder="1" applyAlignment="1">
      <alignment horizontal="left" vertical="center"/>
    </xf>
    <xf numFmtId="164" fontId="18" fillId="2" borderId="13" xfId="0" applyNumberFormat="1" applyFont="1" applyFill="1" applyBorder="1" applyAlignment="1">
      <alignment horizontal="left" vertical="center"/>
    </xf>
    <xf numFmtId="2" fontId="17" fillId="4" borderId="13" xfId="0" applyNumberFormat="1" applyFont="1" applyFill="1" applyBorder="1" applyAlignment="1">
      <alignment horizontal="left" vertical="top" wrapText="1"/>
    </xf>
    <xf numFmtId="2" fontId="21" fillId="4" borderId="13" xfId="0" applyNumberFormat="1" applyFont="1" applyFill="1" applyBorder="1" applyAlignment="1">
      <alignment horizontal="left"/>
    </xf>
    <xf numFmtId="2" fontId="21" fillId="4" borderId="13" xfId="0" applyNumberFormat="1" applyFont="1" applyFill="1" applyBorder="1" applyAlignment="1">
      <alignment horizontal="left" vertical="top"/>
    </xf>
    <xf numFmtId="164" fontId="21" fillId="4" borderId="13" xfId="0" applyNumberFormat="1" applyFont="1" applyFill="1" applyBorder="1" applyAlignment="1">
      <alignment horizontal="left" vertical="top"/>
    </xf>
    <xf numFmtId="2" fontId="17" fillId="0" borderId="13" xfId="0" applyNumberFormat="1" applyFont="1" applyFill="1" applyBorder="1" applyAlignment="1">
      <alignment horizontal="left" vertical="top" wrapText="1"/>
    </xf>
    <xf numFmtId="2" fontId="21" fillId="0" borderId="13" xfId="0" applyNumberFormat="1" applyFont="1" applyBorder="1" applyAlignment="1">
      <alignment horizontal="left"/>
    </xf>
    <xf numFmtId="2" fontId="21" fillId="0" borderId="13" xfId="0" applyNumberFormat="1" applyFont="1" applyBorder="1" applyAlignment="1">
      <alignment horizontal="left" vertical="top"/>
    </xf>
    <xf numFmtId="164" fontId="21" fillId="0" borderId="13" xfId="0" applyNumberFormat="1" applyFont="1" applyBorder="1" applyAlignment="1">
      <alignment horizontal="left" vertical="top"/>
    </xf>
    <xf numFmtId="2" fontId="21" fillId="0" borderId="9" xfId="0" applyNumberFormat="1" applyFont="1" applyBorder="1" applyAlignment="1">
      <alignment horizontal="left" vertical="top"/>
    </xf>
    <xf numFmtId="2" fontId="21" fillId="4" borderId="5" xfId="0" applyNumberFormat="1" applyFont="1" applyFill="1" applyBorder="1" applyAlignment="1">
      <alignment horizontal="left"/>
    </xf>
    <xf numFmtId="2" fontId="21" fillId="0" borderId="5" xfId="0" applyNumberFormat="1" applyFont="1" applyBorder="1" applyAlignment="1">
      <alignment horizontal="left"/>
    </xf>
    <xf numFmtId="2" fontId="21" fillId="0" borderId="15" xfId="0" applyNumberFormat="1" applyFont="1" applyBorder="1" applyAlignment="1">
      <alignment horizontal="left"/>
    </xf>
    <xf numFmtId="49" fontId="38" fillId="2" borderId="5" xfId="0" applyNumberFormat="1" applyFont="1" applyFill="1" applyBorder="1" applyAlignment="1">
      <alignment horizontal="left" vertical="top" wrapText="1"/>
    </xf>
    <xf numFmtId="169" fontId="38" fillId="2" borderId="5" xfId="0" applyNumberFormat="1" applyFont="1" applyFill="1" applyBorder="1" applyAlignment="1">
      <alignment horizontal="left" vertical="top" wrapText="1"/>
    </xf>
    <xf numFmtId="49" fontId="21" fillId="0" borderId="5" xfId="0" applyNumberFormat="1" applyFont="1" applyFill="1" applyBorder="1" applyAlignment="1">
      <alignment horizontal="left" vertical="top" wrapText="1"/>
    </xf>
    <xf numFmtId="167" fontId="21" fillId="0" borderId="5" xfId="0" applyNumberFormat="1" applyFont="1" applyFill="1" applyBorder="1" applyAlignment="1">
      <alignment horizontal="left" vertical="top" wrapText="1"/>
    </xf>
    <xf numFmtId="167" fontId="21" fillId="0" borderId="5" xfId="0" applyNumberFormat="1" applyFont="1" applyBorder="1" applyAlignment="1">
      <alignment horizontal="left" vertical="top" wrapText="1"/>
    </xf>
    <xf numFmtId="169" fontId="21" fillId="0" borderId="5" xfId="0" applyNumberFormat="1" applyFont="1" applyBorder="1" applyAlignment="1">
      <alignment horizontal="left" vertical="top" wrapText="1"/>
    </xf>
    <xf numFmtId="49" fontId="21" fillId="0" borderId="5" xfId="0" applyNumberFormat="1" applyFont="1" applyBorder="1" applyAlignment="1">
      <alignment horizontal="left" vertical="top" wrapText="1"/>
    </xf>
    <xf numFmtId="166" fontId="38" fillId="2" borderId="14" xfId="0" applyNumberFormat="1" applyFont="1" applyFill="1" applyBorder="1" applyAlignment="1">
      <alignment horizontal="center" vertical="center" wrapText="1"/>
    </xf>
    <xf numFmtId="0" fontId="38" fillId="2" borderId="14" xfId="0" applyFont="1" applyFill="1" applyBorder="1" applyAlignment="1">
      <alignment horizontal="center" vertical="center" wrapText="1"/>
    </xf>
    <xf numFmtId="0" fontId="38" fillId="2" borderId="14" xfId="0" applyNumberFormat="1" applyFont="1" applyFill="1" applyBorder="1" applyAlignment="1">
      <alignment horizontal="center" vertical="center" wrapText="1"/>
    </xf>
    <xf numFmtId="0" fontId="21" fillId="0" borderId="7" xfId="0" applyNumberFormat="1" applyFont="1" applyBorder="1" applyAlignment="1">
      <alignment horizontal="center" vertical="center" wrapText="1"/>
    </xf>
    <xf numFmtId="0" fontId="44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/>
    </xf>
    <xf numFmtId="2" fontId="38" fillId="2" borderId="7" xfId="0" applyNumberFormat="1" applyFont="1" applyFill="1" applyBorder="1" applyAlignment="1">
      <alignment horizontal="right" vertical="top" wrapText="1"/>
    </xf>
    <xf numFmtId="0" fontId="38" fillId="2" borderId="7" xfId="0" applyFont="1" applyFill="1" applyBorder="1" applyAlignment="1">
      <alignment horizontal="right" vertical="top" wrapText="1"/>
    </xf>
    <xf numFmtId="0" fontId="38" fillId="2" borderId="0" xfId="0" applyFont="1" applyFill="1" applyBorder="1" applyAlignment="1">
      <alignment horizontal="right" vertical="top" wrapText="1"/>
    </xf>
    <xf numFmtId="2" fontId="38" fillId="2" borderId="14" xfId="0" applyNumberFormat="1" applyFont="1" applyFill="1" applyBorder="1" applyAlignment="1">
      <alignment horizontal="right" vertical="center" wrapText="1"/>
    </xf>
    <xf numFmtId="1" fontId="38" fillId="2" borderId="14" xfId="0" applyNumberFormat="1" applyFont="1" applyFill="1" applyBorder="1" applyAlignment="1">
      <alignment horizontal="right" vertical="center" wrapText="1"/>
    </xf>
    <xf numFmtId="1" fontId="15" fillId="0" borderId="5" xfId="0" applyNumberFormat="1" applyFont="1" applyFill="1" applyBorder="1" applyAlignment="1">
      <alignment vertical="top" wrapText="1"/>
    </xf>
    <xf numFmtId="1" fontId="6" fillId="2" borderId="14" xfId="0" applyNumberFormat="1" applyFont="1" applyFill="1" applyBorder="1" applyAlignment="1">
      <alignment horizontal="left" vertical="top"/>
    </xf>
    <xf numFmtId="1" fontId="8" fillId="0" borderId="14" xfId="0" applyNumberFormat="1" applyFont="1" applyFill="1" applyBorder="1" applyAlignment="1">
      <alignment horizontal="left" vertical="top"/>
    </xf>
    <xf numFmtId="1" fontId="15" fillId="2" borderId="36" xfId="0" applyNumberFormat="1" applyFont="1" applyFill="1" applyBorder="1"/>
    <xf numFmtId="1" fontId="0" fillId="0" borderId="14" xfId="0" applyNumberFormat="1" applyBorder="1"/>
    <xf numFmtId="1" fontId="41" fillId="2" borderId="26" xfId="0" applyNumberFormat="1" applyFont="1" applyFill="1" applyBorder="1" applyAlignment="1">
      <alignment vertical="top" wrapText="1"/>
    </xf>
    <xf numFmtId="1" fontId="28" fillId="0" borderId="26" xfId="0" applyNumberFormat="1" applyFont="1" applyFill="1" applyBorder="1" applyAlignment="1">
      <alignment vertical="top" wrapText="1"/>
    </xf>
    <xf numFmtId="1" fontId="28" fillId="0" borderId="14" xfId="0" applyNumberFormat="1" applyFont="1" applyFill="1" applyBorder="1" applyAlignment="1">
      <alignment vertical="top" wrapText="1"/>
    </xf>
    <xf numFmtId="1" fontId="25" fillId="0" borderId="14" xfId="0" applyNumberFormat="1" applyFont="1" applyFill="1" applyBorder="1" applyAlignment="1">
      <alignment vertical="top" wrapText="1"/>
    </xf>
    <xf numFmtId="1" fontId="25" fillId="0" borderId="14" xfId="0" applyNumberFormat="1" applyFont="1" applyFill="1" applyBorder="1" applyAlignment="1">
      <alignment horizontal="center" vertical="top" wrapText="1"/>
    </xf>
    <xf numFmtId="1" fontId="8" fillId="0" borderId="14" xfId="0" applyNumberFormat="1" applyFont="1" applyFill="1" applyBorder="1" applyAlignment="1">
      <alignment horizontal="left" vertical="top" wrapText="1"/>
    </xf>
    <xf numFmtId="170" fontId="15" fillId="0" borderId="5" xfId="0" applyNumberFormat="1" applyFont="1" applyBorder="1" applyAlignment="1">
      <alignment horizontal="left" vertical="top" wrapText="1"/>
    </xf>
    <xf numFmtId="1" fontId="21" fillId="0" borderId="32" xfId="0" applyNumberFormat="1" applyFont="1" applyFill="1" applyBorder="1" applyAlignment="1">
      <alignment vertical="center"/>
    </xf>
    <xf numFmtId="0" fontId="26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/>
    <xf numFmtId="0" fontId="5" fillId="0" borderId="19" xfId="0" applyFont="1" applyBorder="1" applyAlignment="1">
      <alignment vertical="top" wrapText="1"/>
    </xf>
    <xf numFmtId="0" fontId="0" fillId="0" borderId="21" xfId="0" applyBorder="1" applyAlignment="1">
      <alignment vertical="top"/>
    </xf>
    <xf numFmtId="0" fontId="5" fillId="0" borderId="1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top" wrapText="1"/>
    </xf>
    <xf numFmtId="0" fontId="5" fillId="0" borderId="20" xfId="0" applyFont="1" applyBorder="1" applyAlignment="1">
      <alignment vertical="top" wrapText="1"/>
    </xf>
    <xf numFmtId="0" fontId="5" fillId="0" borderId="18" xfId="0" applyFont="1" applyBorder="1" applyAlignment="1">
      <alignment vertical="top" wrapText="1"/>
    </xf>
    <xf numFmtId="0" fontId="5" fillId="0" borderId="14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30" fillId="0" borderId="23" xfId="0" applyFont="1" applyFill="1" applyBorder="1" applyAlignment="1">
      <alignment horizontal="center" vertical="center" wrapText="1"/>
    </xf>
    <xf numFmtId="0" fontId="30" fillId="0" borderId="28" xfId="0" applyFont="1" applyFill="1" applyBorder="1" applyAlignment="1">
      <alignment horizontal="center" vertical="center" wrapText="1"/>
    </xf>
    <xf numFmtId="0" fontId="30" fillId="0" borderId="26" xfId="0" applyFont="1" applyFill="1" applyBorder="1" applyAlignment="1">
      <alignment horizontal="center" vertical="center" wrapText="1"/>
    </xf>
    <xf numFmtId="0" fontId="38" fillId="6" borderId="23" xfId="0" applyFont="1" applyFill="1" applyBorder="1" applyAlignment="1">
      <alignment horizontal="center" vertical="top" wrapText="1"/>
    </xf>
    <xf numFmtId="0" fontId="38" fillId="6" borderId="28" xfId="0" applyFont="1" applyFill="1" applyBorder="1" applyAlignment="1">
      <alignment horizontal="center" vertical="top" wrapText="1"/>
    </xf>
    <xf numFmtId="0" fontId="38" fillId="6" borderId="26" xfId="0" applyFont="1" applyFill="1" applyBorder="1" applyAlignment="1">
      <alignment horizontal="center" vertical="top" wrapText="1"/>
    </xf>
    <xf numFmtId="0" fontId="21" fillId="6" borderId="23" xfId="0" applyFont="1" applyFill="1" applyBorder="1" applyAlignment="1">
      <alignment vertical="top" wrapText="1"/>
    </xf>
    <xf numFmtId="0" fontId="21" fillId="6" borderId="28" xfId="0" applyFont="1" applyFill="1" applyBorder="1" applyAlignment="1">
      <alignment vertical="top" wrapText="1"/>
    </xf>
    <xf numFmtId="0" fontId="21" fillId="6" borderId="26" xfId="0" applyFont="1" applyFill="1" applyBorder="1" applyAlignment="1">
      <alignment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38" fillId="0" borderId="23" xfId="0" applyNumberFormat="1" applyFont="1" applyBorder="1" applyAlignment="1">
      <alignment horizontal="right" vertical="center" wrapText="1"/>
    </xf>
    <xf numFmtId="2" fontId="38" fillId="0" borderId="28" xfId="0" applyNumberFormat="1" applyFont="1" applyBorder="1" applyAlignment="1">
      <alignment horizontal="right" vertical="center" wrapText="1"/>
    </xf>
    <xf numFmtId="2" fontId="38" fillId="0" borderId="26" xfId="0" applyNumberFormat="1" applyFont="1" applyBorder="1" applyAlignment="1">
      <alignment horizontal="right" vertical="center" wrapText="1"/>
    </xf>
    <xf numFmtId="1" fontId="38" fillId="0" borderId="23" xfId="0" applyNumberFormat="1" applyFont="1" applyFill="1" applyBorder="1" applyAlignment="1">
      <alignment horizontal="right" vertical="center" wrapText="1"/>
    </xf>
    <xf numFmtId="1" fontId="38" fillId="0" borderId="28" xfId="0" applyNumberFormat="1" applyFont="1" applyFill="1" applyBorder="1" applyAlignment="1">
      <alignment horizontal="right" vertical="center" wrapText="1"/>
    </xf>
    <xf numFmtId="1" fontId="38" fillId="0" borderId="26" xfId="0" applyNumberFormat="1" applyFont="1" applyFill="1" applyBorder="1" applyAlignment="1">
      <alignment horizontal="right" vertical="center" wrapText="1"/>
    </xf>
    <xf numFmtId="2" fontId="38" fillId="0" borderId="23" xfId="0" applyNumberFormat="1" applyFont="1" applyFill="1" applyBorder="1" applyAlignment="1">
      <alignment horizontal="right" vertical="center" wrapText="1"/>
    </xf>
    <xf numFmtId="2" fontId="38" fillId="0" borderId="28" xfId="0" applyNumberFormat="1" applyFont="1" applyFill="1" applyBorder="1" applyAlignment="1">
      <alignment horizontal="right" vertical="center" wrapText="1"/>
    </xf>
    <xf numFmtId="2" fontId="38" fillId="0" borderId="26" xfId="0" applyNumberFormat="1" applyFont="1" applyFill="1" applyBorder="1" applyAlignment="1">
      <alignment horizontal="right" vertical="center" wrapText="1"/>
    </xf>
    <xf numFmtId="49" fontId="14" fillId="2" borderId="5" xfId="0" applyNumberFormat="1" applyFont="1" applyFill="1" applyBorder="1" applyAlignment="1">
      <alignment horizontal="left" vertical="top" wrapText="1"/>
    </xf>
    <xf numFmtId="1" fontId="14" fillId="2" borderId="5" xfId="0" applyNumberFormat="1" applyFont="1" applyFill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left" vertical="top" wrapText="1"/>
    </xf>
    <xf numFmtId="167" fontId="15" fillId="0" borderId="5" xfId="0" applyNumberFormat="1" applyFont="1" applyFill="1" applyBorder="1" applyAlignment="1">
      <alignment horizontal="left" vertical="top" wrapText="1"/>
    </xf>
    <xf numFmtId="1" fontId="15" fillId="0" borderId="5" xfId="0" applyNumberFormat="1" applyFont="1" applyFill="1" applyBorder="1" applyAlignment="1">
      <alignment horizontal="left" vertical="top" wrapText="1"/>
    </xf>
    <xf numFmtId="0" fontId="38" fillId="0" borderId="14" xfId="0" applyFont="1" applyBorder="1" applyAlignment="1">
      <alignment horizontal="left" vertical="top" wrapText="1"/>
    </xf>
    <xf numFmtId="1" fontId="15" fillId="0" borderId="5" xfId="0" applyNumberFormat="1" applyFont="1" applyBorder="1" applyAlignment="1">
      <alignment horizontal="left" vertical="top" wrapText="1"/>
    </xf>
    <xf numFmtId="1" fontId="21" fillId="0" borderId="5" xfId="0" applyNumberFormat="1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57</xdr:row>
      <xdr:rowOff>0</xdr:rowOff>
    </xdr:from>
    <xdr:ext cx="97227" cy="235804"/>
    <xdr:sp macro="" textlink="">
      <xdr:nvSpPr>
        <xdr:cNvPr id="2" name="TextBox 1"/>
        <xdr:cNvSpPr txBox="1"/>
      </xdr:nvSpPr>
      <xdr:spPr>
        <a:xfrm>
          <a:off x="2362200" y="17154525"/>
          <a:ext cx="97227" cy="2358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77</xdr:row>
      <xdr:rowOff>0</xdr:rowOff>
    </xdr:from>
    <xdr:ext cx="97227" cy="236214"/>
    <xdr:sp macro="" textlink="">
      <xdr:nvSpPr>
        <xdr:cNvPr id="3" name="TextBox 2"/>
        <xdr:cNvSpPr txBox="1"/>
      </xdr:nvSpPr>
      <xdr:spPr>
        <a:xfrm>
          <a:off x="2362200" y="32451675"/>
          <a:ext cx="97227" cy="23621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209</xdr:row>
      <xdr:rowOff>0</xdr:rowOff>
    </xdr:from>
    <xdr:ext cx="77782" cy="226372"/>
    <xdr:sp macro="" textlink="">
      <xdr:nvSpPr>
        <xdr:cNvPr id="4" name="TextBox 3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209</xdr:row>
      <xdr:rowOff>0</xdr:rowOff>
    </xdr:from>
    <xdr:ext cx="77782" cy="226765"/>
    <xdr:sp macro="" textlink="">
      <xdr:nvSpPr>
        <xdr:cNvPr id="5" name="TextBox 4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243</xdr:row>
      <xdr:rowOff>0</xdr:rowOff>
    </xdr:from>
    <xdr:ext cx="77782" cy="226372"/>
    <xdr:sp macro="" textlink="">
      <xdr:nvSpPr>
        <xdr:cNvPr id="6" name="TextBox 5"/>
        <xdr:cNvSpPr txBox="1"/>
      </xdr:nvSpPr>
      <xdr:spPr>
        <a:xfrm>
          <a:off x="2324100" y="3495675"/>
          <a:ext cx="77782" cy="2263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0</xdr:colOff>
      <xdr:row>243</xdr:row>
      <xdr:rowOff>0</xdr:rowOff>
    </xdr:from>
    <xdr:ext cx="77782" cy="226765"/>
    <xdr:sp macro="" textlink="">
      <xdr:nvSpPr>
        <xdr:cNvPr id="7" name="TextBox 6"/>
        <xdr:cNvSpPr txBox="1"/>
      </xdr:nvSpPr>
      <xdr:spPr>
        <a:xfrm>
          <a:off x="2324100" y="3495675"/>
          <a:ext cx="77782" cy="22676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46"/>
  <sheetViews>
    <sheetView tabSelected="1" topLeftCell="A243" workbookViewId="0">
      <selection activeCell="A244" sqref="A244:S244"/>
    </sheetView>
  </sheetViews>
  <sheetFormatPr defaultRowHeight="15"/>
  <cols>
    <col min="1" max="1" width="2.85546875" customWidth="1"/>
    <col min="2" max="2" width="9.85546875" customWidth="1"/>
    <col min="3" max="3" width="3.28515625" customWidth="1"/>
    <col min="4" max="5" width="9.140625" customWidth="1"/>
    <col min="6" max="6" width="7.42578125" customWidth="1"/>
    <col min="7" max="7" width="7.28515625" customWidth="1"/>
    <col min="8" max="8" width="9.5703125" customWidth="1"/>
    <col min="9" max="10" width="8.42578125" customWidth="1"/>
    <col min="11" max="11" width="8.28515625" customWidth="1"/>
    <col min="12" max="13" width="6.5703125" customWidth="1"/>
    <col min="14" max="14" width="4.85546875" customWidth="1"/>
    <col min="15" max="15" width="4.7109375" customWidth="1"/>
    <col min="16" max="16" width="9.140625" customWidth="1"/>
    <col min="17" max="17" width="5.7109375" customWidth="1"/>
    <col min="18" max="18" width="5.42578125" customWidth="1"/>
    <col min="19" max="19" width="4" customWidth="1"/>
    <col min="20" max="20" width="9.5703125" bestFit="1" customWidth="1"/>
  </cols>
  <sheetData>
    <row r="1" spans="1:20" ht="15.75">
      <c r="F1" s="3" t="s">
        <v>13</v>
      </c>
      <c r="P1" t="s">
        <v>54</v>
      </c>
    </row>
    <row r="2" spans="1:20" ht="15.75">
      <c r="A2" s="374" t="s">
        <v>14</v>
      </c>
      <c r="B2" s="375"/>
      <c r="C2" s="375"/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</row>
    <row r="3" spans="1:20" ht="15.75">
      <c r="A3" s="374" t="s">
        <v>15</v>
      </c>
      <c r="B3" s="375"/>
      <c r="C3" s="375"/>
      <c r="D3" s="375"/>
      <c r="E3" s="375"/>
      <c r="F3" s="375"/>
      <c r="G3" s="375"/>
      <c r="H3" s="375"/>
      <c r="I3" s="375"/>
      <c r="J3" s="375"/>
      <c r="K3" s="375"/>
      <c r="L3" s="375"/>
      <c r="M3" s="375"/>
      <c r="N3" s="375"/>
      <c r="O3" s="375"/>
      <c r="P3" s="375"/>
      <c r="Q3" s="375"/>
    </row>
    <row r="4" spans="1:20" ht="15.75">
      <c r="F4" s="10" t="s">
        <v>51</v>
      </c>
    </row>
    <row r="5" spans="1:20" ht="16.5" thickBot="1">
      <c r="F5" s="1"/>
    </row>
    <row r="6" spans="1:20" ht="110.25" customHeight="1" thickBot="1">
      <c r="A6" s="388" t="s">
        <v>0</v>
      </c>
      <c r="B6" s="388" t="s">
        <v>1</v>
      </c>
      <c r="C6" s="388" t="s">
        <v>79</v>
      </c>
      <c r="D6" s="409" t="s">
        <v>2</v>
      </c>
      <c r="E6" s="410"/>
      <c r="F6" s="410"/>
      <c r="G6" s="410"/>
      <c r="H6" s="410"/>
      <c r="I6" s="410"/>
      <c r="J6" s="410"/>
      <c r="K6" s="410"/>
      <c r="L6" s="410"/>
      <c r="M6" s="411"/>
      <c r="N6" s="378" t="s">
        <v>3</v>
      </c>
      <c r="O6" s="379"/>
      <c r="P6" s="384" t="s">
        <v>46</v>
      </c>
      <c r="Q6" s="386" t="s">
        <v>47</v>
      </c>
      <c r="R6" s="386" t="s">
        <v>48</v>
      </c>
      <c r="S6" s="376" t="s">
        <v>49</v>
      </c>
    </row>
    <row r="7" spans="1:20" ht="15.75" thickBot="1">
      <c r="A7" s="389"/>
      <c r="B7" s="398"/>
      <c r="C7" s="389"/>
      <c r="D7" s="378" t="s">
        <v>4</v>
      </c>
      <c r="E7" s="391"/>
      <c r="F7" s="393" t="s">
        <v>5</v>
      </c>
      <c r="G7" s="394"/>
      <c r="H7" s="394"/>
      <c r="I7" s="394"/>
      <c r="J7" s="394"/>
      <c r="K7" s="394"/>
      <c r="L7" s="394"/>
      <c r="M7" s="395"/>
      <c r="N7" s="380"/>
      <c r="O7" s="381"/>
      <c r="P7" s="385"/>
      <c r="Q7" s="387"/>
      <c r="R7" s="387"/>
      <c r="S7" s="377"/>
    </row>
    <row r="8" spans="1:20" ht="22.5" customHeight="1" thickBot="1">
      <c r="A8" s="389"/>
      <c r="B8" s="398"/>
      <c r="C8" s="389"/>
      <c r="D8" s="382"/>
      <c r="E8" s="392"/>
      <c r="F8" s="396" t="s">
        <v>6</v>
      </c>
      <c r="G8" s="397"/>
      <c r="H8" s="396" t="s">
        <v>7</v>
      </c>
      <c r="I8" s="397"/>
      <c r="J8" s="396" t="s">
        <v>8</v>
      </c>
      <c r="K8" s="397"/>
      <c r="L8" s="396" t="s">
        <v>9</v>
      </c>
      <c r="M8" s="397"/>
      <c r="N8" s="382"/>
      <c r="O8" s="383"/>
      <c r="P8" s="385"/>
      <c r="Q8" s="387"/>
      <c r="R8" s="387"/>
      <c r="S8" s="377"/>
    </row>
    <row r="9" spans="1:20" ht="15.75" thickBot="1">
      <c r="A9" s="390"/>
      <c r="B9" s="399"/>
      <c r="C9" s="390"/>
      <c r="D9" s="4" t="s">
        <v>10</v>
      </c>
      <c r="E9" s="4" t="s">
        <v>11</v>
      </c>
      <c r="F9" s="4" t="s">
        <v>10</v>
      </c>
      <c r="G9" s="4" t="s">
        <v>11</v>
      </c>
      <c r="H9" s="4" t="s">
        <v>10</v>
      </c>
      <c r="I9" s="4" t="s">
        <v>11</v>
      </c>
      <c r="J9" s="4" t="s">
        <v>10</v>
      </c>
      <c r="K9" s="4" t="s">
        <v>11</v>
      </c>
      <c r="L9" s="4" t="s">
        <v>10</v>
      </c>
      <c r="M9" s="4" t="s">
        <v>11</v>
      </c>
      <c r="N9" s="4" t="s">
        <v>10</v>
      </c>
      <c r="O9" s="6" t="s">
        <v>11</v>
      </c>
      <c r="P9" s="385"/>
      <c r="Q9" s="387"/>
      <c r="R9" s="387"/>
      <c r="S9" s="377"/>
    </row>
    <row r="10" spans="1:20" ht="15.75" thickBot="1">
      <c r="A10" s="5">
        <v>1</v>
      </c>
      <c r="B10" s="4">
        <v>2</v>
      </c>
      <c r="C10" s="246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6">
        <v>15</v>
      </c>
      <c r="P10" s="8">
        <v>16</v>
      </c>
      <c r="Q10" s="7">
        <v>17</v>
      </c>
      <c r="R10" s="7">
        <v>18</v>
      </c>
      <c r="S10" s="9">
        <v>19</v>
      </c>
    </row>
    <row r="11" spans="1:20" ht="41.25" customHeight="1" thickBot="1">
      <c r="A11" s="90"/>
      <c r="B11" s="248" t="s">
        <v>12</v>
      </c>
      <c r="C11" s="249"/>
      <c r="D11" s="272">
        <f>D12+D33+D129+D146+D151+D176+D192+D210+D214+D230+D237</f>
        <v>629479.49999999988</v>
      </c>
      <c r="E11" s="272">
        <f>E12+E33+E129+E146+E151+E176+E192+E210+E214+E230+E237+0.58</f>
        <v>621893.00199999986</v>
      </c>
      <c r="F11" s="272">
        <f t="shared" ref="F11:M11" si="0">F12+F33+F129+F146+F151+F176+F192+F210+F214+F230+F237</f>
        <v>17559.704000000002</v>
      </c>
      <c r="G11" s="272">
        <f t="shared" si="0"/>
        <v>17216.022000000001</v>
      </c>
      <c r="H11" s="272">
        <f t="shared" si="0"/>
        <v>345098.46399999998</v>
      </c>
      <c r="I11" s="272">
        <f t="shared" si="0"/>
        <v>338891.72299999994</v>
      </c>
      <c r="J11" s="272">
        <f t="shared" si="0"/>
        <v>264504.67899999995</v>
      </c>
      <c r="K11" s="272">
        <f>K12+K33+K129+K146+K151+K176+K192+K210+K214+K230+K237+0.5</f>
        <v>263468.62399999995</v>
      </c>
      <c r="L11" s="272">
        <f t="shared" si="0"/>
        <v>2316.643</v>
      </c>
      <c r="M11" s="272">
        <f t="shared" si="0"/>
        <v>2316.643</v>
      </c>
      <c r="N11" s="273">
        <v>100</v>
      </c>
      <c r="O11" s="274">
        <v>98.8</v>
      </c>
      <c r="P11" s="250"/>
      <c r="Q11" s="251"/>
      <c r="R11" s="251"/>
      <c r="S11" s="252"/>
      <c r="T11" s="253"/>
    </row>
    <row r="12" spans="1:20" ht="105" customHeight="1" thickBot="1">
      <c r="A12" s="87">
        <v>1</v>
      </c>
      <c r="B12" s="88" t="s">
        <v>371</v>
      </c>
      <c r="C12" s="98" t="s">
        <v>80</v>
      </c>
      <c r="D12" s="275">
        <f>D13+D16+D20+D28</f>
        <v>36504.299999999996</v>
      </c>
      <c r="E12" s="275">
        <f t="shared" ref="E12:K12" si="1">E13+E16+E20+E28</f>
        <v>36504.299999999996</v>
      </c>
      <c r="F12" s="275">
        <f t="shared" si="1"/>
        <v>0</v>
      </c>
      <c r="G12" s="275">
        <f t="shared" si="1"/>
        <v>0</v>
      </c>
      <c r="H12" s="275">
        <f t="shared" si="1"/>
        <v>2597.8000000000002</v>
      </c>
      <c r="I12" s="275">
        <f t="shared" si="1"/>
        <v>3586.8</v>
      </c>
      <c r="J12" s="275">
        <f t="shared" si="1"/>
        <v>33906.5</v>
      </c>
      <c r="K12" s="275">
        <f t="shared" si="1"/>
        <v>32917.5</v>
      </c>
      <c r="L12" s="276">
        <f>L13+L16+L20</f>
        <v>0</v>
      </c>
      <c r="M12" s="276">
        <f>M13+M16+M20</f>
        <v>0</v>
      </c>
      <c r="N12" s="276">
        <v>100</v>
      </c>
      <c r="O12" s="276">
        <v>100</v>
      </c>
      <c r="P12" s="89"/>
      <c r="Q12" s="89"/>
      <c r="R12" s="89"/>
      <c r="S12" s="89"/>
    </row>
    <row r="13" spans="1:20" ht="121.5" customHeight="1" thickBot="1">
      <c r="A13" s="11"/>
      <c r="B13" s="12" t="s">
        <v>55</v>
      </c>
      <c r="C13" s="13"/>
      <c r="D13" s="277">
        <f t="shared" ref="D13:I13" si="2">D14+D15</f>
        <v>157.80000000000001</v>
      </c>
      <c r="E13" s="277">
        <f t="shared" si="2"/>
        <v>157.80000000000001</v>
      </c>
      <c r="F13" s="277">
        <f t="shared" si="2"/>
        <v>0</v>
      </c>
      <c r="G13" s="277">
        <f t="shared" si="2"/>
        <v>0</v>
      </c>
      <c r="H13" s="277">
        <f t="shared" si="2"/>
        <v>0</v>
      </c>
      <c r="I13" s="277">
        <f t="shared" si="2"/>
        <v>0</v>
      </c>
      <c r="J13" s="277">
        <f>J14+J15</f>
        <v>157.80000000000001</v>
      </c>
      <c r="K13" s="277">
        <f>K14+K15</f>
        <v>157.80000000000001</v>
      </c>
      <c r="L13" s="277"/>
      <c r="M13" s="277"/>
      <c r="N13" s="277"/>
      <c r="O13" s="277"/>
      <c r="P13" s="14"/>
      <c r="Q13" s="15"/>
      <c r="R13" s="15"/>
      <c r="S13" s="15"/>
    </row>
    <row r="14" spans="1:20" ht="204" customHeight="1" thickBot="1">
      <c r="A14" s="11"/>
      <c r="B14" s="16" t="s">
        <v>56</v>
      </c>
      <c r="C14" s="13"/>
      <c r="D14" s="277">
        <v>157.80000000000001</v>
      </c>
      <c r="E14" s="277">
        <v>157.80000000000001</v>
      </c>
      <c r="F14" s="278"/>
      <c r="G14" s="278"/>
      <c r="H14" s="278"/>
      <c r="I14" s="278"/>
      <c r="J14" s="277">
        <v>157.80000000000001</v>
      </c>
      <c r="K14" s="277">
        <v>157.80000000000001</v>
      </c>
      <c r="L14" s="278"/>
      <c r="M14" s="279"/>
      <c r="N14" s="279"/>
      <c r="O14" s="279"/>
      <c r="P14" s="18" t="s">
        <v>57</v>
      </c>
      <c r="Q14" s="17"/>
      <c r="R14" s="17"/>
      <c r="S14" s="17"/>
    </row>
    <row r="15" spans="1:20" ht="166.5" thickBot="1">
      <c r="A15" s="11"/>
      <c r="B15" s="19" t="s">
        <v>58</v>
      </c>
      <c r="C15" s="13"/>
      <c r="D15" s="277"/>
      <c r="E15" s="277"/>
      <c r="F15" s="278"/>
      <c r="G15" s="278"/>
      <c r="H15" s="278"/>
      <c r="I15" s="278"/>
      <c r="J15" s="278"/>
      <c r="K15" s="278"/>
      <c r="L15" s="278"/>
      <c r="M15" s="279"/>
      <c r="N15" s="279"/>
      <c r="O15" s="279"/>
      <c r="P15" s="20" t="s">
        <v>59</v>
      </c>
      <c r="Q15" s="17"/>
      <c r="R15" s="17"/>
      <c r="S15" s="17"/>
    </row>
    <row r="16" spans="1:20" ht="230.25" customHeight="1" thickBot="1">
      <c r="A16" s="11"/>
      <c r="B16" s="21" t="s">
        <v>60</v>
      </c>
      <c r="C16" s="13"/>
      <c r="D16" s="280">
        <f>D17+D18+D19</f>
        <v>2510.1</v>
      </c>
      <c r="E16" s="280">
        <f>E17+E18+E19</f>
        <v>2510.1</v>
      </c>
      <c r="F16" s="280">
        <f t="shared" ref="F16:M16" si="3">F17+F18+F19</f>
        <v>0</v>
      </c>
      <c r="G16" s="280">
        <f t="shared" si="3"/>
        <v>0</v>
      </c>
      <c r="H16" s="280">
        <f t="shared" si="3"/>
        <v>1194</v>
      </c>
      <c r="I16" s="280">
        <f t="shared" si="3"/>
        <v>1424</v>
      </c>
      <c r="J16" s="280">
        <f>J17+J18+J19</f>
        <v>1316.1</v>
      </c>
      <c r="K16" s="280">
        <f t="shared" si="3"/>
        <v>1086.0999999999999</v>
      </c>
      <c r="L16" s="280">
        <f t="shared" si="3"/>
        <v>0</v>
      </c>
      <c r="M16" s="280">
        <f t="shared" si="3"/>
        <v>0</v>
      </c>
      <c r="N16" s="281">
        <v>100</v>
      </c>
      <c r="O16" s="281">
        <v>100</v>
      </c>
      <c r="P16" s="22" t="s">
        <v>61</v>
      </c>
      <c r="Q16" s="15">
        <v>100</v>
      </c>
      <c r="R16" s="15">
        <v>100</v>
      </c>
      <c r="S16" s="15">
        <v>100</v>
      </c>
    </row>
    <row r="17" spans="1:19" ht="243" thickBot="1">
      <c r="A17" s="11"/>
      <c r="B17" s="19" t="s">
        <v>62</v>
      </c>
      <c r="C17" s="13"/>
      <c r="D17" s="280">
        <f t="shared" ref="D17:E19" si="4">F17+H17+J17+L17</f>
        <v>2200.1</v>
      </c>
      <c r="E17" s="280">
        <f t="shared" si="4"/>
        <v>2200.1</v>
      </c>
      <c r="F17" s="280">
        <v>0</v>
      </c>
      <c r="G17" s="280">
        <v>0</v>
      </c>
      <c r="H17" s="280">
        <v>1194</v>
      </c>
      <c r="I17" s="280">
        <v>1194</v>
      </c>
      <c r="J17" s="277">
        <v>1006.1</v>
      </c>
      <c r="K17" s="277">
        <v>1006.1</v>
      </c>
      <c r="L17" s="282">
        <v>0</v>
      </c>
      <c r="M17" s="283">
        <v>0</v>
      </c>
      <c r="N17" s="281">
        <v>100</v>
      </c>
      <c r="O17" s="281">
        <v>100</v>
      </c>
      <c r="P17" s="22" t="s">
        <v>61</v>
      </c>
      <c r="Q17" s="15">
        <v>100</v>
      </c>
      <c r="R17" s="15">
        <v>100</v>
      </c>
      <c r="S17" s="15">
        <v>100</v>
      </c>
    </row>
    <row r="18" spans="1:19" ht="192" thickBot="1">
      <c r="A18" s="11"/>
      <c r="B18" s="23" t="s">
        <v>63</v>
      </c>
      <c r="C18" s="13"/>
      <c r="D18" s="277">
        <f t="shared" si="4"/>
        <v>230</v>
      </c>
      <c r="E18" s="277">
        <f t="shared" si="4"/>
        <v>230</v>
      </c>
      <c r="F18" s="277"/>
      <c r="G18" s="277"/>
      <c r="H18" s="280">
        <v>0</v>
      </c>
      <c r="I18" s="280">
        <v>230</v>
      </c>
      <c r="J18" s="280">
        <v>230</v>
      </c>
      <c r="K18" s="280">
        <v>0</v>
      </c>
      <c r="L18" s="278"/>
      <c r="M18" s="279"/>
      <c r="N18" s="281">
        <v>100</v>
      </c>
      <c r="O18" s="281">
        <v>100</v>
      </c>
      <c r="P18" s="22" t="s">
        <v>64</v>
      </c>
      <c r="Q18" s="15">
        <v>1</v>
      </c>
      <c r="R18" s="15">
        <v>1</v>
      </c>
      <c r="S18" s="15">
        <v>100</v>
      </c>
    </row>
    <row r="19" spans="1:19" ht="183" customHeight="1" thickBot="1">
      <c r="A19" s="11"/>
      <c r="B19" s="19" t="s">
        <v>65</v>
      </c>
      <c r="C19" s="13"/>
      <c r="D19" s="280">
        <f t="shared" si="4"/>
        <v>80</v>
      </c>
      <c r="E19" s="280">
        <f t="shared" si="4"/>
        <v>80</v>
      </c>
      <c r="F19" s="280">
        <v>0</v>
      </c>
      <c r="G19" s="280">
        <v>0</v>
      </c>
      <c r="H19" s="280">
        <v>0</v>
      </c>
      <c r="I19" s="280">
        <v>0</v>
      </c>
      <c r="J19" s="280">
        <v>80</v>
      </c>
      <c r="K19" s="280">
        <v>80</v>
      </c>
      <c r="L19" s="280">
        <v>0</v>
      </c>
      <c r="M19" s="284">
        <v>0</v>
      </c>
      <c r="N19" s="281">
        <v>100</v>
      </c>
      <c r="O19" s="281">
        <v>100</v>
      </c>
      <c r="P19" s="22" t="s">
        <v>61</v>
      </c>
      <c r="Q19" s="15">
        <v>100</v>
      </c>
      <c r="R19" s="15">
        <v>100</v>
      </c>
      <c r="S19" s="15">
        <v>100</v>
      </c>
    </row>
    <row r="20" spans="1:19" ht="121.5" customHeight="1" thickBot="1">
      <c r="A20" s="11"/>
      <c r="B20" s="24" t="s">
        <v>66</v>
      </c>
      <c r="C20" s="13"/>
      <c r="D20" s="285">
        <f>D21+D22+D23+D25+D26+D27+D24</f>
        <v>32740.699999999997</v>
      </c>
      <c r="E20" s="285">
        <f t="shared" ref="E20:M20" si="5">E21+E22+E23+E25+E26+E27+E24</f>
        <v>32740.699999999997</v>
      </c>
      <c r="F20" s="285">
        <f t="shared" si="5"/>
        <v>0</v>
      </c>
      <c r="G20" s="285">
        <f t="shared" si="5"/>
        <v>0</v>
      </c>
      <c r="H20" s="286">
        <f t="shared" si="5"/>
        <v>330</v>
      </c>
      <c r="I20" s="286">
        <f t="shared" si="5"/>
        <v>1089</v>
      </c>
      <c r="J20" s="285">
        <f t="shared" si="5"/>
        <v>32410.699999999997</v>
      </c>
      <c r="K20" s="285">
        <f t="shared" si="5"/>
        <v>31651.699999999997</v>
      </c>
      <c r="L20" s="285">
        <f t="shared" si="5"/>
        <v>0</v>
      </c>
      <c r="M20" s="285">
        <f t="shared" si="5"/>
        <v>0</v>
      </c>
      <c r="N20" s="281">
        <v>100</v>
      </c>
      <c r="O20" s="281">
        <v>100</v>
      </c>
      <c r="P20" s="22" t="s">
        <v>61</v>
      </c>
      <c r="Q20" s="15">
        <v>100</v>
      </c>
      <c r="R20" s="15">
        <v>100</v>
      </c>
      <c r="S20" s="15">
        <v>100</v>
      </c>
    </row>
    <row r="21" spans="1:19" ht="238.5" customHeight="1" thickBot="1">
      <c r="A21" s="11"/>
      <c r="B21" s="23" t="s">
        <v>67</v>
      </c>
      <c r="C21" s="13"/>
      <c r="D21" s="277">
        <f t="shared" ref="D21:E25" si="6">F21+H21+J21+L21</f>
        <v>20549.3</v>
      </c>
      <c r="E21" s="277">
        <f t="shared" si="6"/>
        <v>20549.3</v>
      </c>
      <c r="F21" s="278"/>
      <c r="G21" s="277"/>
      <c r="H21" s="280">
        <v>300</v>
      </c>
      <c r="I21" s="280">
        <v>1059</v>
      </c>
      <c r="J21" s="282">
        <v>20249.3</v>
      </c>
      <c r="K21" s="282">
        <v>19490.3</v>
      </c>
      <c r="L21" s="278"/>
      <c r="M21" s="278"/>
      <c r="N21" s="281">
        <v>100</v>
      </c>
      <c r="O21" s="281">
        <v>100</v>
      </c>
      <c r="P21" s="22" t="s">
        <v>61</v>
      </c>
      <c r="Q21" s="15">
        <v>100</v>
      </c>
      <c r="R21" s="15">
        <v>100</v>
      </c>
      <c r="S21" s="15">
        <v>100</v>
      </c>
    </row>
    <row r="22" spans="1:19" ht="231" customHeight="1" thickBot="1">
      <c r="A22" s="11"/>
      <c r="B22" s="19" t="s">
        <v>68</v>
      </c>
      <c r="C22" s="13"/>
      <c r="D22" s="277">
        <f t="shared" si="6"/>
        <v>786.7</v>
      </c>
      <c r="E22" s="277">
        <f t="shared" si="6"/>
        <v>786.7</v>
      </c>
      <c r="F22" s="278"/>
      <c r="G22" s="278"/>
      <c r="H22" s="277"/>
      <c r="I22" s="277"/>
      <c r="J22" s="277">
        <v>786.7</v>
      </c>
      <c r="K22" s="277">
        <v>786.7</v>
      </c>
      <c r="L22" s="278"/>
      <c r="M22" s="279"/>
      <c r="N22" s="281">
        <v>100</v>
      </c>
      <c r="O22" s="281">
        <v>100</v>
      </c>
      <c r="P22" s="22" t="s">
        <v>61</v>
      </c>
      <c r="Q22" s="15">
        <v>100</v>
      </c>
      <c r="R22" s="15">
        <v>100</v>
      </c>
      <c r="S22" s="15">
        <v>100</v>
      </c>
    </row>
    <row r="23" spans="1:19" ht="230.25" customHeight="1" thickBot="1">
      <c r="A23" s="11"/>
      <c r="B23" s="23" t="s">
        <v>69</v>
      </c>
      <c r="C23" s="13"/>
      <c r="D23" s="277">
        <f t="shared" si="6"/>
        <v>10961.1</v>
      </c>
      <c r="E23" s="280">
        <f t="shared" si="6"/>
        <v>10961.1</v>
      </c>
      <c r="F23" s="278"/>
      <c r="G23" s="278"/>
      <c r="H23" s="282"/>
      <c r="I23" s="282"/>
      <c r="J23" s="277">
        <v>10961.1</v>
      </c>
      <c r="K23" s="280">
        <v>10961.1</v>
      </c>
      <c r="L23" s="278"/>
      <c r="M23" s="279"/>
      <c r="N23" s="281">
        <v>100</v>
      </c>
      <c r="O23" s="281">
        <v>100</v>
      </c>
      <c r="P23" s="22" t="s">
        <v>61</v>
      </c>
      <c r="Q23" s="15">
        <v>100</v>
      </c>
      <c r="R23" s="15">
        <v>100</v>
      </c>
      <c r="S23" s="15">
        <v>100</v>
      </c>
    </row>
    <row r="24" spans="1:19" ht="142.5" customHeight="1" thickBot="1">
      <c r="A24" s="11"/>
      <c r="B24" s="19" t="s">
        <v>70</v>
      </c>
      <c r="C24" s="13"/>
      <c r="D24" s="277">
        <f>F24+H24+J24+L24</f>
        <v>443.6</v>
      </c>
      <c r="E24" s="277">
        <f>G24+I24+K24+M24</f>
        <v>443.6</v>
      </c>
      <c r="F24" s="278"/>
      <c r="G24" s="278"/>
      <c r="H24" s="280">
        <v>30</v>
      </c>
      <c r="I24" s="280">
        <v>30</v>
      </c>
      <c r="J24" s="277">
        <v>413.6</v>
      </c>
      <c r="K24" s="277">
        <v>413.6</v>
      </c>
      <c r="L24" s="278"/>
      <c r="M24" s="279"/>
      <c r="N24" s="281">
        <v>100</v>
      </c>
      <c r="O24" s="281">
        <v>100</v>
      </c>
      <c r="P24" s="22" t="s">
        <v>61</v>
      </c>
      <c r="Q24" s="15">
        <v>100</v>
      </c>
      <c r="R24" s="15">
        <v>100</v>
      </c>
      <c r="S24" s="15"/>
    </row>
    <row r="25" spans="1:19" ht="221.25" customHeight="1" thickBot="1">
      <c r="A25" s="11"/>
      <c r="B25" s="19" t="s">
        <v>71</v>
      </c>
      <c r="C25" s="13"/>
      <c r="D25" s="277">
        <f t="shared" si="6"/>
        <v>0</v>
      </c>
      <c r="E25" s="277">
        <f t="shared" si="6"/>
        <v>0</v>
      </c>
      <c r="F25" s="278"/>
      <c r="G25" s="278"/>
      <c r="H25" s="278"/>
      <c r="I25" s="278"/>
      <c r="J25" s="277"/>
      <c r="K25" s="277"/>
      <c r="L25" s="278"/>
      <c r="M25" s="279"/>
      <c r="N25" s="281">
        <v>100</v>
      </c>
      <c r="O25" s="281">
        <v>100</v>
      </c>
      <c r="P25" s="22" t="s">
        <v>61</v>
      </c>
      <c r="Q25" s="15">
        <v>100</v>
      </c>
      <c r="R25" s="15">
        <v>100</v>
      </c>
      <c r="S25" s="15">
        <v>100</v>
      </c>
    </row>
    <row r="26" spans="1:19" ht="244.5" customHeight="1" thickBot="1">
      <c r="A26" s="11"/>
      <c r="B26" s="19" t="s">
        <v>72</v>
      </c>
      <c r="C26" s="13"/>
      <c r="D26" s="277">
        <f>F26+H26+J26+L26</f>
        <v>0</v>
      </c>
      <c r="E26" s="277">
        <f>G26+I26+K26+M26</f>
        <v>0</v>
      </c>
      <c r="F26" s="278"/>
      <c r="G26" s="278"/>
      <c r="H26" s="278"/>
      <c r="I26" s="278"/>
      <c r="J26" s="278"/>
      <c r="K26" s="278"/>
      <c r="L26" s="278"/>
      <c r="M26" s="279"/>
      <c r="N26" s="281">
        <v>100</v>
      </c>
      <c r="O26" s="281">
        <v>100</v>
      </c>
      <c r="P26" s="22" t="s">
        <v>61</v>
      </c>
      <c r="Q26" s="15">
        <v>100</v>
      </c>
      <c r="R26" s="15">
        <v>100</v>
      </c>
      <c r="S26" s="15">
        <v>100</v>
      </c>
    </row>
    <row r="27" spans="1:19" ht="146.25" customHeight="1" thickBot="1">
      <c r="A27" s="11"/>
      <c r="B27" s="19" t="s">
        <v>73</v>
      </c>
      <c r="C27" s="13"/>
      <c r="D27" s="277">
        <f>F27+H27+J27+L27</f>
        <v>0</v>
      </c>
      <c r="E27" s="277">
        <f>G27+I27+K27+M27</f>
        <v>0</v>
      </c>
      <c r="F27" s="278"/>
      <c r="G27" s="278"/>
      <c r="H27" s="278"/>
      <c r="I27" s="278"/>
      <c r="J27" s="278"/>
      <c r="K27" s="278"/>
      <c r="L27" s="278"/>
      <c r="M27" s="279"/>
      <c r="N27" s="281"/>
      <c r="O27" s="281"/>
      <c r="P27" s="22"/>
      <c r="Q27" s="15"/>
      <c r="R27" s="15"/>
      <c r="S27" s="15"/>
    </row>
    <row r="28" spans="1:19" ht="144" customHeight="1" thickBot="1">
      <c r="A28" s="11"/>
      <c r="B28" s="24" t="s">
        <v>74</v>
      </c>
      <c r="C28" s="13"/>
      <c r="D28" s="277">
        <f>D29+D30+D31+D32</f>
        <v>1095.7</v>
      </c>
      <c r="E28" s="277">
        <f t="shared" ref="E28:M28" si="7">E29+E30+E31+E32</f>
        <v>1095.7</v>
      </c>
      <c r="F28" s="277">
        <f t="shared" si="7"/>
        <v>0</v>
      </c>
      <c r="G28" s="277">
        <f t="shared" si="7"/>
        <v>0</v>
      </c>
      <c r="H28" s="280">
        <f t="shared" si="7"/>
        <v>1073.8</v>
      </c>
      <c r="I28" s="280">
        <f t="shared" si="7"/>
        <v>1073.8</v>
      </c>
      <c r="J28" s="277">
        <f t="shared" si="7"/>
        <v>21.9</v>
      </c>
      <c r="K28" s="277">
        <f t="shared" si="7"/>
        <v>21.9</v>
      </c>
      <c r="L28" s="277">
        <f t="shared" si="7"/>
        <v>0</v>
      </c>
      <c r="M28" s="281">
        <f t="shared" si="7"/>
        <v>0</v>
      </c>
      <c r="N28" s="281">
        <v>100</v>
      </c>
      <c r="O28" s="281">
        <v>100</v>
      </c>
      <c r="P28" s="22" t="s">
        <v>61</v>
      </c>
      <c r="Q28" s="15">
        <v>100</v>
      </c>
      <c r="R28" s="15">
        <v>100</v>
      </c>
      <c r="S28" s="15">
        <v>100</v>
      </c>
    </row>
    <row r="29" spans="1:19" ht="330" customHeight="1" thickBot="1">
      <c r="A29" s="11"/>
      <c r="B29" s="19" t="s">
        <v>75</v>
      </c>
      <c r="C29" s="13"/>
      <c r="D29" s="277">
        <f t="shared" ref="D29:E32" si="8">F29+H29+J29+L29</f>
        <v>1095.7</v>
      </c>
      <c r="E29" s="277">
        <f t="shared" si="8"/>
        <v>1095.7</v>
      </c>
      <c r="F29" s="278"/>
      <c r="G29" s="278"/>
      <c r="H29" s="278">
        <v>1073.8</v>
      </c>
      <c r="I29" s="278">
        <v>1073.8</v>
      </c>
      <c r="J29" s="277">
        <v>21.9</v>
      </c>
      <c r="K29" s="277">
        <v>21.9</v>
      </c>
      <c r="L29" s="278"/>
      <c r="M29" s="279"/>
      <c r="N29" s="281">
        <v>100</v>
      </c>
      <c r="O29" s="281">
        <v>100</v>
      </c>
      <c r="P29" s="22" t="s">
        <v>61</v>
      </c>
      <c r="Q29" s="15">
        <v>100</v>
      </c>
      <c r="R29" s="15">
        <v>100</v>
      </c>
      <c r="S29" s="15">
        <v>100</v>
      </c>
    </row>
    <row r="30" spans="1:19" ht="166.5" thickBot="1">
      <c r="A30" s="11"/>
      <c r="B30" s="19" t="s">
        <v>76</v>
      </c>
      <c r="C30" s="13"/>
      <c r="D30" s="277">
        <f t="shared" si="8"/>
        <v>0</v>
      </c>
      <c r="E30" s="277">
        <f t="shared" si="8"/>
        <v>0</v>
      </c>
      <c r="F30" s="278"/>
      <c r="G30" s="278"/>
      <c r="H30" s="278"/>
      <c r="I30" s="278"/>
      <c r="J30" s="278"/>
      <c r="K30" s="278"/>
      <c r="L30" s="278"/>
      <c r="M30" s="279"/>
      <c r="N30" s="281">
        <v>100</v>
      </c>
      <c r="O30" s="281">
        <v>100</v>
      </c>
      <c r="P30" s="22" t="s">
        <v>61</v>
      </c>
      <c r="Q30" s="15">
        <v>100</v>
      </c>
      <c r="R30" s="15">
        <v>100</v>
      </c>
      <c r="S30" s="15">
        <v>100</v>
      </c>
    </row>
    <row r="31" spans="1:19" ht="324.75" customHeight="1" thickBot="1">
      <c r="A31" s="11"/>
      <c r="B31" s="19" t="s">
        <v>77</v>
      </c>
      <c r="C31" s="13"/>
      <c r="D31" s="277">
        <f t="shared" si="8"/>
        <v>0</v>
      </c>
      <c r="E31" s="277">
        <f t="shared" si="8"/>
        <v>0</v>
      </c>
      <c r="F31" s="278"/>
      <c r="G31" s="278"/>
      <c r="H31" s="278"/>
      <c r="I31" s="278"/>
      <c r="J31" s="278"/>
      <c r="K31" s="278"/>
      <c r="L31" s="278"/>
      <c r="M31" s="279"/>
      <c r="N31" s="281">
        <v>100</v>
      </c>
      <c r="O31" s="281">
        <v>100</v>
      </c>
      <c r="P31" s="22" t="s">
        <v>61</v>
      </c>
      <c r="Q31" s="15">
        <v>100</v>
      </c>
      <c r="R31" s="15">
        <v>100</v>
      </c>
      <c r="S31" s="15">
        <v>100</v>
      </c>
    </row>
    <row r="32" spans="1:19" ht="112.5" customHeight="1" thickBot="1">
      <c r="A32" s="11"/>
      <c r="B32" s="19" t="s">
        <v>78</v>
      </c>
      <c r="C32" s="13"/>
      <c r="D32" s="277">
        <f t="shared" si="8"/>
        <v>0</v>
      </c>
      <c r="E32" s="277">
        <f t="shared" si="8"/>
        <v>0</v>
      </c>
      <c r="F32" s="278"/>
      <c r="G32" s="278"/>
      <c r="H32" s="278"/>
      <c r="I32" s="278"/>
      <c r="J32" s="278"/>
      <c r="K32" s="278"/>
      <c r="L32" s="278"/>
      <c r="M32" s="279"/>
      <c r="N32" s="281">
        <v>100</v>
      </c>
      <c r="O32" s="281">
        <v>100</v>
      </c>
      <c r="P32" s="22" t="s">
        <v>61</v>
      </c>
      <c r="Q32" s="15">
        <v>100</v>
      </c>
      <c r="R32" s="15">
        <v>100</v>
      </c>
      <c r="S32" s="15">
        <v>100</v>
      </c>
    </row>
    <row r="33" spans="1:19" ht="185.25" customHeight="1" thickBot="1">
      <c r="A33" s="223">
        <v>2</v>
      </c>
      <c r="B33" s="25" t="s">
        <v>369</v>
      </c>
      <c r="C33" s="217" t="s">
        <v>80</v>
      </c>
      <c r="D33" s="218">
        <v>373171.99999999994</v>
      </c>
      <c r="E33" s="218">
        <v>371932.02199999994</v>
      </c>
      <c r="F33" s="218">
        <v>12764.114000000001</v>
      </c>
      <c r="G33" s="218">
        <v>12420.432000000001</v>
      </c>
      <c r="H33" s="218">
        <v>232110.80399999995</v>
      </c>
      <c r="I33" s="218">
        <v>231215.66299999994</v>
      </c>
      <c r="J33" s="218">
        <v>126012.039</v>
      </c>
      <c r="K33" s="218">
        <v>126010.88400000001</v>
      </c>
      <c r="L33" s="218">
        <v>2285.0430000000001</v>
      </c>
      <c r="M33" s="218">
        <v>2285.0430000000001</v>
      </c>
      <c r="N33" s="217">
        <v>100</v>
      </c>
      <c r="O33" s="260">
        <v>99.7</v>
      </c>
      <c r="P33" s="219"/>
      <c r="Q33" s="217"/>
      <c r="R33" s="217"/>
      <c r="S33" s="217"/>
    </row>
    <row r="34" spans="1:19" ht="408.75" thickBot="1">
      <c r="A34" s="26"/>
      <c r="B34" s="27" t="s">
        <v>81</v>
      </c>
      <c r="C34" s="28"/>
      <c r="D34" s="287">
        <v>9198.84</v>
      </c>
      <c r="E34" s="287">
        <v>9198.6849999999995</v>
      </c>
      <c r="F34" s="287">
        <v>198.2</v>
      </c>
      <c r="G34" s="287">
        <v>198.04499999999999</v>
      </c>
      <c r="H34" s="287">
        <v>9000.64</v>
      </c>
      <c r="I34" s="287">
        <v>9000.64</v>
      </c>
      <c r="J34" s="287">
        <v>0</v>
      </c>
      <c r="K34" s="287">
        <v>0</v>
      </c>
      <c r="L34" s="287">
        <v>0</v>
      </c>
      <c r="M34" s="287">
        <v>0</v>
      </c>
      <c r="N34" s="271">
        <v>100</v>
      </c>
      <c r="O34" s="288">
        <v>99.998315004935407</v>
      </c>
      <c r="P34" s="41" t="s">
        <v>82</v>
      </c>
      <c r="Q34" s="68">
        <v>100</v>
      </c>
      <c r="R34" s="68">
        <v>100</v>
      </c>
      <c r="S34" s="360">
        <v>100</v>
      </c>
    </row>
    <row r="35" spans="1:19" ht="39" thickBot="1">
      <c r="A35" s="26"/>
      <c r="B35" s="222" t="s">
        <v>83</v>
      </c>
      <c r="C35" s="28"/>
      <c r="D35" s="287">
        <v>0</v>
      </c>
      <c r="E35" s="287">
        <v>0</v>
      </c>
      <c r="F35" s="287"/>
      <c r="G35" s="287"/>
      <c r="H35" s="287"/>
      <c r="I35" s="287"/>
      <c r="J35" s="287"/>
      <c r="K35" s="287"/>
      <c r="L35" s="287"/>
      <c r="M35" s="287"/>
      <c r="N35" s="271"/>
      <c r="O35" s="288"/>
      <c r="P35" s="72"/>
      <c r="Q35" s="68"/>
      <c r="R35" s="68"/>
      <c r="S35" s="68"/>
    </row>
    <row r="36" spans="1:19" ht="26.25" thickBot="1">
      <c r="A36" s="26"/>
      <c r="B36" s="222" t="s">
        <v>84</v>
      </c>
      <c r="C36" s="28"/>
      <c r="D36" s="287">
        <v>0</v>
      </c>
      <c r="E36" s="287">
        <v>0</v>
      </c>
      <c r="F36" s="287"/>
      <c r="G36" s="287"/>
      <c r="H36" s="287"/>
      <c r="I36" s="287"/>
      <c r="J36" s="287"/>
      <c r="K36" s="287"/>
      <c r="L36" s="287"/>
      <c r="M36" s="287"/>
      <c r="N36" s="271"/>
      <c r="O36" s="288"/>
      <c r="P36" s="72"/>
      <c r="Q36" s="68"/>
      <c r="R36" s="68"/>
      <c r="S36" s="68"/>
    </row>
    <row r="37" spans="1:19" ht="26.25" thickBot="1">
      <c r="A37" s="26"/>
      <c r="B37" s="222" t="s">
        <v>85</v>
      </c>
      <c r="C37" s="28"/>
      <c r="D37" s="287">
        <v>0</v>
      </c>
      <c r="E37" s="287">
        <v>0</v>
      </c>
      <c r="F37" s="287"/>
      <c r="G37" s="287"/>
      <c r="H37" s="287"/>
      <c r="I37" s="287"/>
      <c r="J37" s="287"/>
      <c r="K37" s="287"/>
      <c r="L37" s="287"/>
      <c r="M37" s="287"/>
      <c r="N37" s="271"/>
      <c r="O37" s="288"/>
      <c r="P37" s="72"/>
      <c r="Q37" s="68"/>
      <c r="R37" s="68"/>
      <c r="S37" s="68"/>
    </row>
    <row r="38" spans="1:19" ht="158.25" customHeight="1" thickBot="1">
      <c r="A38" s="26"/>
      <c r="B38" s="31" t="s">
        <v>86</v>
      </c>
      <c r="C38" s="28"/>
      <c r="D38" s="287">
        <v>1245</v>
      </c>
      <c r="E38" s="287">
        <v>1245</v>
      </c>
      <c r="F38" s="287"/>
      <c r="G38" s="287"/>
      <c r="H38" s="287">
        <v>1245</v>
      </c>
      <c r="I38" s="287">
        <v>1245</v>
      </c>
      <c r="J38" s="287"/>
      <c r="K38" s="287"/>
      <c r="L38" s="287"/>
      <c r="M38" s="287"/>
      <c r="N38" s="271"/>
      <c r="O38" s="288"/>
      <c r="P38" s="72"/>
      <c r="Q38" s="68"/>
      <c r="R38" s="68" t="s">
        <v>87</v>
      </c>
      <c r="S38" s="68"/>
    </row>
    <row r="39" spans="1:19" ht="409.5" customHeight="1" thickBot="1">
      <c r="A39" s="26"/>
      <c r="B39" s="31" t="s">
        <v>88</v>
      </c>
      <c r="C39" s="28"/>
      <c r="D39" s="287">
        <v>0</v>
      </c>
      <c r="E39" s="287">
        <v>0</v>
      </c>
      <c r="F39" s="287"/>
      <c r="G39" s="287"/>
      <c r="H39" s="287"/>
      <c r="I39" s="287"/>
      <c r="J39" s="287"/>
      <c r="K39" s="287"/>
      <c r="L39" s="287"/>
      <c r="M39" s="287"/>
      <c r="N39" s="271"/>
      <c r="O39" s="269"/>
      <c r="P39" s="72"/>
      <c r="Q39" s="68"/>
      <c r="R39" s="68"/>
      <c r="S39" s="68"/>
    </row>
    <row r="40" spans="1:19" ht="169.5" customHeight="1" thickBot="1">
      <c r="A40" s="26"/>
      <c r="B40" s="31" t="s">
        <v>89</v>
      </c>
      <c r="C40" s="28"/>
      <c r="D40" s="287">
        <v>0</v>
      </c>
      <c r="E40" s="287">
        <v>0</v>
      </c>
      <c r="F40" s="287"/>
      <c r="G40" s="287"/>
      <c r="H40" s="287"/>
      <c r="I40" s="287"/>
      <c r="J40" s="287"/>
      <c r="K40" s="287"/>
      <c r="L40" s="287"/>
      <c r="M40" s="287"/>
      <c r="N40" s="271"/>
      <c r="O40" s="269"/>
      <c r="P40" s="72"/>
      <c r="Q40" s="68"/>
      <c r="R40" s="68"/>
      <c r="S40" s="68"/>
    </row>
    <row r="41" spans="1:19" ht="144" customHeight="1" thickBot="1">
      <c r="A41" s="26"/>
      <c r="B41" s="31" t="s">
        <v>90</v>
      </c>
      <c r="C41" s="28"/>
      <c r="D41" s="287">
        <v>198.2</v>
      </c>
      <c r="E41" s="287">
        <v>198.04499999999999</v>
      </c>
      <c r="F41" s="287">
        <v>198.2</v>
      </c>
      <c r="G41" s="287">
        <v>198.04499999999999</v>
      </c>
      <c r="H41" s="287"/>
      <c r="I41" s="287"/>
      <c r="J41" s="287"/>
      <c r="K41" s="287"/>
      <c r="L41" s="287"/>
      <c r="M41" s="287"/>
      <c r="N41" s="271"/>
      <c r="O41" s="269"/>
      <c r="P41" s="72"/>
      <c r="Q41" s="68"/>
      <c r="R41" s="68"/>
      <c r="S41" s="68"/>
    </row>
    <row r="42" spans="1:19" ht="109.5" customHeight="1" thickBot="1">
      <c r="A42" s="26"/>
      <c r="B42" s="31" t="s">
        <v>91</v>
      </c>
      <c r="C42" s="28"/>
      <c r="D42" s="287">
        <v>2235.48</v>
      </c>
      <c r="E42" s="287">
        <v>2235.48</v>
      </c>
      <c r="F42" s="287"/>
      <c r="G42" s="287"/>
      <c r="H42" s="287">
        <v>2235.48</v>
      </c>
      <c r="I42" s="287">
        <v>2235.48</v>
      </c>
      <c r="J42" s="287"/>
      <c r="K42" s="287"/>
      <c r="L42" s="287"/>
      <c r="M42" s="287"/>
      <c r="N42" s="271"/>
      <c r="O42" s="269"/>
      <c r="P42" s="72"/>
      <c r="Q42" s="68"/>
      <c r="R42" s="68"/>
      <c r="S42" s="68"/>
    </row>
    <row r="43" spans="1:19" ht="127.5" customHeight="1" thickBot="1">
      <c r="A43" s="26"/>
      <c r="B43" s="31" t="s">
        <v>92</v>
      </c>
      <c r="C43" s="28"/>
      <c r="D43" s="287">
        <v>2456.19</v>
      </c>
      <c r="E43" s="287">
        <v>2456.19</v>
      </c>
      <c r="F43" s="287"/>
      <c r="G43" s="287"/>
      <c r="H43" s="287">
        <v>2456.19</v>
      </c>
      <c r="I43" s="287">
        <v>2456.19</v>
      </c>
      <c r="J43" s="287"/>
      <c r="K43" s="287"/>
      <c r="L43" s="287"/>
      <c r="M43" s="287"/>
      <c r="N43" s="271"/>
      <c r="O43" s="269"/>
      <c r="P43" s="72"/>
      <c r="Q43" s="68"/>
      <c r="R43" s="68"/>
      <c r="S43" s="68"/>
    </row>
    <row r="44" spans="1:19" ht="112.5" customHeight="1" thickBot="1">
      <c r="A44" s="26"/>
      <c r="B44" s="31" t="s">
        <v>93</v>
      </c>
      <c r="C44" s="28"/>
      <c r="D44" s="287">
        <v>3063.97</v>
      </c>
      <c r="E44" s="287">
        <v>3063.97</v>
      </c>
      <c r="F44" s="287"/>
      <c r="G44" s="287"/>
      <c r="H44" s="287">
        <v>3063.97</v>
      </c>
      <c r="I44" s="287">
        <v>3063.97</v>
      </c>
      <c r="J44" s="287"/>
      <c r="K44" s="287"/>
      <c r="L44" s="287"/>
      <c r="M44" s="287"/>
      <c r="N44" s="271"/>
      <c r="O44" s="269"/>
      <c r="P44" s="72"/>
      <c r="Q44" s="68"/>
      <c r="R44" s="68"/>
      <c r="S44" s="68"/>
    </row>
    <row r="45" spans="1:19" ht="126" customHeight="1" thickBot="1">
      <c r="A45" s="26"/>
      <c r="B45" s="31" t="s">
        <v>94</v>
      </c>
      <c r="C45" s="28"/>
      <c r="D45" s="287">
        <v>0</v>
      </c>
      <c r="E45" s="287">
        <v>0</v>
      </c>
      <c r="F45" s="287"/>
      <c r="G45" s="287"/>
      <c r="H45" s="287"/>
      <c r="I45" s="287"/>
      <c r="J45" s="287"/>
      <c r="K45" s="287"/>
      <c r="L45" s="287"/>
      <c r="M45" s="287"/>
      <c r="N45" s="271"/>
      <c r="O45" s="269"/>
      <c r="P45" s="72"/>
      <c r="Q45" s="68"/>
      <c r="R45" s="68"/>
      <c r="S45" s="68"/>
    </row>
    <row r="46" spans="1:19" ht="231" customHeight="1" thickBot="1">
      <c r="A46" s="26"/>
      <c r="B46" s="31" t="s">
        <v>95</v>
      </c>
      <c r="C46" s="28"/>
      <c r="D46" s="287">
        <v>0</v>
      </c>
      <c r="E46" s="287">
        <v>0</v>
      </c>
      <c r="F46" s="287"/>
      <c r="G46" s="287"/>
      <c r="H46" s="287"/>
      <c r="I46" s="287"/>
      <c r="J46" s="287"/>
      <c r="K46" s="287"/>
      <c r="L46" s="287"/>
      <c r="M46" s="287"/>
      <c r="N46" s="271"/>
      <c r="O46" s="269"/>
      <c r="P46" s="72"/>
      <c r="Q46" s="68"/>
      <c r="R46" s="68"/>
      <c r="S46" s="68"/>
    </row>
    <row r="47" spans="1:19" ht="45" customHeight="1" thickBot="1">
      <c r="A47" s="26"/>
      <c r="B47" s="32" t="s">
        <v>96</v>
      </c>
      <c r="C47" s="33"/>
      <c r="D47" s="287"/>
      <c r="E47" s="287"/>
      <c r="F47" s="287"/>
      <c r="G47" s="287"/>
      <c r="H47" s="287"/>
      <c r="I47" s="287"/>
      <c r="J47" s="287"/>
      <c r="K47" s="287"/>
      <c r="L47" s="287"/>
      <c r="M47" s="287"/>
      <c r="N47" s="271"/>
      <c r="O47" s="269"/>
      <c r="P47" s="72"/>
      <c r="Q47" s="68"/>
      <c r="R47" s="68"/>
      <c r="S47" s="68"/>
    </row>
    <row r="48" spans="1:19" ht="105.75" customHeight="1" thickBot="1">
      <c r="A48" s="26"/>
      <c r="B48" s="27" t="s">
        <v>97</v>
      </c>
      <c r="C48" s="34"/>
      <c r="D48" s="287">
        <v>297723.66699999996</v>
      </c>
      <c r="E48" s="287">
        <v>296483.84399999998</v>
      </c>
      <c r="F48" s="287">
        <v>11679.994000000001</v>
      </c>
      <c r="G48" s="287">
        <v>11336.467000000001</v>
      </c>
      <c r="H48" s="287">
        <v>219259.28399999996</v>
      </c>
      <c r="I48" s="287">
        <v>218364.14299999995</v>
      </c>
      <c r="J48" s="287">
        <v>64783.188999999998</v>
      </c>
      <c r="K48" s="287">
        <v>64782.034000000007</v>
      </c>
      <c r="L48" s="287">
        <v>2001.2</v>
      </c>
      <c r="M48" s="287">
        <v>2001.2</v>
      </c>
      <c r="N48" s="271">
        <v>100</v>
      </c>
      <c r="O48" s="289">
        <v>99.583565857396223</v>
      </c>
      <c r="P48" s="73"/>
      <c r="Q48" s="74"/>
      <c r="R48" s="75"/>
      <c r="S48" s="68"/>
    </row>
    <row r="49" spans="1:19" ht="370.5" thickBot="1">
      <c r="A49" s="26"/>
      <c r="B49" s="69" t="s">
        <v>98</v>
      </c>
      <c r="C49" s="35"/>
      <c r="D49" s="287">
        <v>74892.391000000003</v>
      </c>
      <c r="E49" s="287">
        <v>74892.391000000003</v>
      </c>
      <c r="F49" s="287">
        <v>0</v>
      </c>
      <c r="G49" s="287">
        <v>0</v>
      </c>
      <c r="H49" s="287">
        <v>44489.995000000003</v>
      </c>
      <c r="I49" s="287">
        <v>44489.995000000003</v>
      </c>
      <c r="J49" s="287">
        <v>30343.095999999998</v>
      </c>
      <c r="K49" s="287">
        <v>30343.095999999998</v>
      </c>
      <c r="L49" s="287">
        <v>59.3</v>
      </c>
      <c r="M49" s="287">
        <v>59.3</v>
      </c>
      <c r="N49" s="269">
        <v>100</v>
      </c>
      <c r="O49" s="290">
        <v>100</v>
      </c>
      <c r="P49" s="76" t="s">
        <v>99</v>
      </c>
      <c r="Q49" s="68">
        <v>63.2</v>
      </c>
      <c r="R49" s="68">
        <v>63.2</v>
      </c>
      <c r="S49" s="360">
        <v>100</v>
      </c>
    </row>
    <row r="50" spans="1:19" ht="283.5" customHeight="1" thickBot="1">
      <c r="A50" s="26"/>
      <c r="B50" s="36" t="s">
        <v>100</v>
      </c>
      <c r="C50" s="35"/>
      <c r="D50" s="287">
        <v>12488.7</v>
      </c>
      <c r="E50" s="287">
        <v>12488.7</v>
      </c>
      <c r="F50" s="287"/>
      <c r="G50" s="287"/>
      <c r="H50" s="287"/>
      <c r="I50" s="287"/>
      <c r="J50" s="287">
        <v>12488.7</v>
      </c>
      <c r="K50" s="287">
        <v>12488.7</v>
      </c>
      <c r="L50" s="287"/>
      <c r="M50" s="287"/>
      <c r="N50" s="271"/>
      <c r="O50" s="269"/>
      <c r="P50" s="77"/>
      <c r="Q50" s="68"/>
      <c r="R50" s="68"/>
      <c r="S50" s="68"/>
    </row>
    <row r="51" spans="1:19" ht="120.75" thickBot="1">
      <c r="A51" s="26"/>
      <c r="B51" s="37" t="s">
        <v>101</v>
      </c>
      <c r="C51" s="35"/>
      <c r="D51" s="287">
        <v>0</v>
      </c>
      <c r="E51" s="287">
        <v>0</v>
      </c>
      <c r="F51" s="287"/>
      <c r="G51" s="287"/>
      <c r="H51" s="287"/>
      <c r="I51" s="287"/>
      <c r="J51" s="287"/>
      <c r="K51" s="287"/>
      <c r="L51" s="287"/>
      <c r="M51" s="287"/>
      <c r="N51" s="271"/>
      <c r="O51" s="269"/>
      <c r="P51" s="78"/>
      <c r="Q51" s="68"/>
      <c r="R51" s="68"/>
      <c r="S51" s="68"/>
    </row>
    <row r="52" spans="1:19" ht="118.5" customHeight="1" thickBot="1">
      <c r="A52" s="26"/>
      <c r="B52" s="37" t="s">
        <v>102</v>
      </c>
      <c r="C52" s="35"/>
      <c r="D52" s="287">
        <v>0</v>
      </c>
      <c r="E52" s="287">
        <v>0</v>
      </c>
      <c r="F52" s="287"/>
      <c r="G52" s="287"/>
      <c r="H52" s="287"/>
      <c r="I52" s="287"/>
      <c r="J52" s="287"/>
      <c r="K52" s="287"/>
      <c r="L52" s="287"/>
      <c r="M52" s="287"/>
      <c r="N52" s="271"/>
      <c r="O52" s="269"/>
      <c r="P52" s="78"/>
      <c r="Q52" s="68"/>
      <c r="R52" s="68"/>
      <c r="S52" s="68"/>
    </row>
    <row r="53" spans="1:19" ht="126.75" customHeight="1" thickBot="1">
      <c r="A53" s="26"/>
      <c r="B53" s="38" t="s">
        <v>103</v>
      </c>
      <c r="C53" s="39"/>
      <c r="D53" s="287">
        <v>10433.835999999999</v>
      </c>
      <c r="E53" s="287">
        <v>10433.835999999999</v>
      </c>
      <c r="F53" s="287"/>
      <c r="G53" s="287"/>
      <c r="H53" s="287"/>
      <c r="I53" s="287"/>
      <c r="J53" s="287">
        <v>10433.835999999999</v>
      </c>
      <c r="K53" s="287">
        <v>10433.835999999999</v>
      </c>
      <c r="L53" s="287"/>
      <c r="M53" s="287"/>
      <c r="N53" s="271"/>
      <c r="O53" s="269"/>
      <c r="P53" s="78"/>
      <c r="Q53" s="68"/>
      <c r="R53" s="68"/>
      <c r="S53" s="68"/>
    </row>
    <row r="54" spans="1:19" ht="26.25" thickBot="1">
      <c r="A54" s="26"/>
      <c r="B54" s="38" t="s">
        <v>104</v>
      </c>
      <c r="C54" s="35"/>
      <c r="D54" s="287">
        <v>0</v>
      </c>
      <c r="E54" s="287">
        <v>0</v>
      </c>
      <c r="F54" s="287"/>
      <c r="G54" s="287"/>
      <c r="H54" s="287"/>
      <c r="I54" s="287"/>
      <c r="J54" s="287"/>
      <c r="K54" s="287"/>
      <c r="L54" s="287"/>
      <c r="M54" s="287"/>
      <c r="N54" s="271"/>
      <c r="O54" s="269"/>
      <c r="P54" s="78"/>
      <c r="Q54" s="68"/>
      <c r="R54" s="68"/>
      <c r="S54" s="68"/>
    </row>
    <row r="55" spans="1:19" ht="216" customHeight="1" thickBot="1">
      <c r="A55" s="26"/>
      <c r="B55" s="38" t="s">
        <v>105</v>
      </c>
      <c r="C55" s="35"/>
      <c r="D55" s="287">
        <v>0</v>
      </c>
      <c r="E55" s="287">
        <v>0</v>
      </c>
      <c r="F55" s="287"/>
      <c r="G55" s="287"/>
      <c r="H55" s="287"/>
      <c r="I55" s="287"/>
      <c r="J55" s="287"/>
      <c r="K55" s="287"/>
      <c r="L55" s="287"/>
      <c r="M55" s="287"/>
      <c r="N55" s="271"/>
      <c r="O55" s="269"/>
      <c r="P55" s="78"/>
      <c r="Q55" s="68"/>
      <c r="R55" s="68"/>
      <c r="S55" s="68"/>
    </row>
    <row r="56" spans="1:19" ht="217.5" thickBot="1">
      <c r="A56" s="26"/>
      <c r="B56" s="38" t="s">
        <v>106</v>
      </c>
      <c r="C56" s="35"/>
      <c r="D56" s="287">
        <v>0</v>
      </c>
      <c r="E56" s="287">
        <v>0</v>
      </c>
      <c r="F56" s="287"/>
      <c r="G56" s="287"/>
      <c r="H56" s="287"/>
      <c r="I56" s="287"/>
      <c r="J56" s="287"/>
      <c r="K56" s="287"/>
      <c r="L56" s="287"/>
      <c r="M56" s="287"/>
      <c r="N56" s="271"/>
      <c r="O56" s="269"/>
      <c r="P56" s="78"/>
      <c r="Q56" s="68"/>
      <c r="R56" s="68"/>
      <c r="S56" s="68"/>
    </row>
    <row r="57" spans="1:19" ht="166.5" thickBot="1">
      <c r="A57" s="26"/>
      <c r="B57" s="38" t="s">
        <v>107</v>
      </c>
      <c r="C57" s="35"/>
      <c r="D57" s="287">
        <v>562.9</v>
      </c>
      <c r="E57" s="287">
        <v>562.9</v>
      </c>
      <c r="F57" s="287"/>
      <c r="G57" s="287"/>
      <c r="H57" s="287"/>
      <c r="I57" s="287"/>
      <c r="J57" s="287">
        <v>562.9</v>
      </c>
      <c r="K57" s="287">
        <v>562.9</v>
      </c>
      <c r="L57" s="287"/>
      <c r="M57" s="287"/>
      <c r="N57" s="271"/>
      <c r="O57" s="269"/>
      <c r="P57" s="76"/>
      <c r="Q57" s="68"/>
      <c r="R57" s="68"/>
      <c r="S57" s="71"/>
    </row>
    <row r="58" spans="1:19" ht="158.25" customHeight="1" thickBot="1">
      <c r="A58" s="26"/>
      <c r="B58" s="38" t="s">
        <v>108</v>
      </c>
      <c r="C58" s="35"/>
      <c r="D58" s="287">
        <v>0</v>
      </c>
      <c r="E58" s="287">
        <v>0</v>
      </c>
      <c r="F58" s="287"/>
      <c r="G58" s="287"/>
      <c r="H58" s="287"/>
      <c r="I58" s="287"/>
      <c r="J58" s="287"/>
      <c r="K58" s="287"/>
      <c r="L58" s="287"/>
      <c r="M58" s="287"/>
      <c r="N58" s="271"/>
      <c r="O58" s="269"/>
      <c r="P58" s="78"/>
      <c r="Q58" s="68"/>
      <c r="R58" s="68"/>
      <c r="S58" s="68"/>
    </row>
    <row r="59" spans="1:19" ht="192" thickBot="1">
      <c r="A59" s="26"/>
      <c r="B59" s="38" t="s">
        <v>109</v>
      </c>
      <c r="C59" s="35"/>
      <c r="D59" s="287">
        <v>0</v>
      </c>
      <c r="E59" s="287">
        <v>0</v>
      </c>
      <c r="F59" s="287"/>
      <c r="G59" s="287"/>
      <c r="H59" s="287"/>
      <c r="I59" s="287"/>
      <c r="J59" s="287"/>
      <c r="K59" s="287"/>
      <c r="L59" s="287"/>
      <c r="M59" s="287"/>
      <c r="N59" s="271"/>
      <c r="O59" s="269"/>
      <c r="P59" s="78"/>
      <c r="Q59" s="68"/>
      <c r="R59" s="68"/>
      <c r="S59" s="68"/>
    </row>
    <row r="60" spans="1:19" ht="39" thickBot="1">
      <c r="A60" s="26"/>
      <c r="B60" s="38" t="s">
        <v>110</v>
      </c>
      <c r="C60" s="35"/>
      <c r="D60" s="287">
        <v>275.10000000000002</v>
      </c>
      <c r="E60" s="287">
        <v>275.10000000000002</v>
      </c>
      <c r="F60" s="287"/>
      <c r="G60" s="287"/>
      <c r="H60" s="287"/>
      <c r="I60" s="287"/>
      <c r="J60" s="287">
        <v>275.10000000000002</v>
      </c>
      <c r="K60" s="287">
        <v>275.10000000000002</v>
      </c>
      <c r="L60" s="287"/>
      <c r="M60" s="287"/>
      <c r="N60" s="271"/>
      <c r="O60" s="269"/>
      <c r="P60" s="78"/>
      <c r="Q60" s="68"/>
      <c r="R60" s="68"/>
      <c r="S60" s="68"/>
    </row>
    <row r="61" spans="1:19" ht="133.5" customHeight="1" thickBot="1">
      <c r="A61" s="26"/>
      <c r="B61" s="40" t="s">
        <v>111</v>
      </c>
      <c r="C61" s="35"/>
      <c r="D61" s="287">
        <v>6581.6</v>
      </c>
      <c r="E61" s="287">
        <v>6581.6</v>
      </c>
      <c r="F61" s="287"/>
      <c r="G61" s="287"/>
      <c r="H61" s="287"/>
      <c r="I61" s="287"/>
      <c r="J61" s="287">
        <v>6581.6</v>
      </c>
      <c r="K61" s="287">
        <v>6581.6</v>
      </c>
      <c r="L61" s="287"/>
      <c r="M61" s="287"/>
      <c r="N61" s="271"/>
      <c r="O61" s="291"/>
      <c r="P61" s="79"/>
      <c r="Q61" s="68"/>
      <c r="R61" s="68"/>
      <c r="S61" s="68"/>
    </row>
    <row r="62" spans="1:19" ht="306.75" thickBot="1">
      <c r="A62" s="26"/>
      <c r="B62" s="36" t="s">
        <v>112</v>
      </c>
      <c r="C62" s="35"/>
      <c r="D62" s="287">
        <v>43504.521000000001</v>
      </c>
      <c r="E62" s="287">
        <v>43504.521000000001</v>
      </c>
      <c r="F62" s="287"/>
      <c r="G62" s="287"/>
      <c r="H62" s="287">
        <v>43504.521000000001</v>
      </c>
      <c r="I62" s="287">
        <v>43504.521000000001</v>
      </c>
      <c r="J62" s="287"/>
      <c r="K62" s="287"/>
      <c r="L62" s="287"/>
      <c r="M62" s="287"/>
      <c r="N62" s="291"/>
      <c r="O62" s="292"/>
      <c r="P62" s="41" t="s">
        <v>113</v>
      </c>
      <c r="Q62" s="68">
        <v>100</v>
      </c>
      <c r="R62" s="68">
        <v>100</v>
      </c>
      <c r="S62" s="68">
        <v>100</v>
      </c>
    </row>
    <row r="63" spans="1:19" ht="128.25" customHeight="1" thickBot="1">
      <c r="A63" s="26"/>
      <c r="B63" s="42" t="s">
        <v>114</v>
      </c>
      <c r="C63" s="35"/>
      <c r="D63" s="287">
        <v>905.17899999999997</v>
      </c>
      <c r="E63" s="287">
        <v>905.17899999999997</v>
      </c>
      <c r="F63" s="287"/>
      <c r="G63" s="287"/>
      <c r="H63" s="287">
        <v>905.17899999999997</v>
      </c>
      <c r="I63" s="287">
        <v>905.17899999999997</v>
      </c>
      <c r="J63" s="287"/>
      <c r="K63" s="287"/>
      <c r="L63" s="287"/>
      <c r="M63" s="293"/>
      <c r="N63" s="291"/>
      <c r="O63" s="292"/>
      <c r="P63" s="43"/>
      <c r="Q63" s="68"/>
      <c r="R63" s="68"/>
      <c r="S63" s="68"/>
    </row>
    <row r="64" spans="1:19" ht="115.5" customHeight="1" thickBot="1">
      <c r="A64" s="26"/>
      <c r="B64" s="44" t="s">
        <v>115</v>
      </c>
      <c r="C64" s="35"/>
      <c r="D64" s="287">
        <v>20.995000000000001</v>
      </c>
      <c r="E64" s="287">
        <v>20.995000000000001</v>
      </c>
      <c r="F64" s="287"/>
      <c r="G64" s="287"/>
      <c r="H64" s="287">
        <v>20.995000000000001</v>
      </c>
      <c r="I64" s="287">
        <v>20.995000000000001</v>
      </c>
      <c r="J64" s="287"/>
      <c r="K64" s="287"/>
      <c r="L64" s="287"/>
      <c r="M64" s="293"/>
      <c r="N64" s="294"/>
      <c r="O64" s="294"/>
      <c r="P64" s="43"/>
      <c r="Q64" s="68"/>
      <c r="R64" s="68"/>
      <c r="S64" s="68"/>
    </row>
    <row r="65" spans="1:19" ht="193.5" customHeight="1" thickBot="1">
      <c r="A65" s="26"/>
      <c r="B65" s="44" t="s">
        <v>116</v>
      </c>
      <c r="C65" s="35"/>
      <c r="D65" s="287">
        <v>119.56</v>
      </c>
      <c r="E65" s="287">
        <v>119.56</v>
      </c>
      <c r="F65" s="287"/>
      <c r="G65" s="287"/>
      <c r="H65" s="287">
        <v>59.3</v>
      </c>
      <c r="I65" s="287">
        <v>59.3</v>
      </c>
      <c r="J65" s="287">
        <v>0.96</v>
      </c>
      <c r="K65" s="287">
        <v>0.96</v>
      </c>
      <c r="L65" s="287">
        <v>59.3</v>
      </c>
      <c r="M65" s="287">
        <v>59.3</v>
      </c>
      <c r="N65" s="294"/>
      <c r="O65" s="290"/>
      <c r="P65" s="77"/>
      <c r="Q65" s="75"/>
      <c r="R65" s="75"/>
      <c r="S65" s="75"/>
    </row>
    <row r="66" spans="1:19" ht="255.75" thickBot="1">
      <c r="A66" s="26"/>
      <c r="B66" s="68" t="s">
        <v>117</v>
      </c>
      <c r="C66" s="45"/>
      <c r="D66" s="295">
        <v>222831.27599999995</v>
      </c>
      <c r="E66" s="295">
        <v>221591.45299999995</v>
      </c>
      <c r="F66" s="287">
        <v>11679.994000000001</v>
      </c>
      <c r="G66" s="287">
        <v>11336.467000000001</v>
      </c>
      <c r="H66" s="287">
        <v>174769.28899999996</v>
      </c>
      <c r="I66" s="287">
        <v>173874.14799999996</v>
      </c>
      <c r="J66" s="287">
        <v>34440.093000000001</v>
      </c>
      <c r="K66" s="287">
        <v>34438.938000000009</v>
      </c>
      <c r="L66" s="287">
        <v>1941.9</v>
      </c>
      <c r="M66" s="287">
        <v>1941.9</v>
      </c>
      <c r="N66" s="294">
        <v>100</v>
      </c>
      <c r="O66" s="290">
        <v>99.443604586278994</v>
      </c>
      <c r="P66" s="41" t="s">
        <v>118</v>
      </c>
      <c r="Q66" s="80">
        <v>86966.9</v>
      </c>
      <c r="R66" s="80">
        <v>86966.9</v>
      </c>
      <c r="S66" s="70">
        <v>100</v>
      </c>
    </row>
    <row r="67" spans="1:19" ht="192" thickBot="1">
      <c r="A67" s="26"/>
      <c r="B67" s="38" t="s">
        <v>119</v>
      </c>
      <c r="C67" s="46"/>
      <c r="D67" s="296">
        <v>11089.5</v>
      </c>
      <c r="E67" s="296">
        <v>11089.5</v>
      </c>
      <c r="F67" s="287"/>
      <c r="G67" s="287"/>
      <c r="H67" s="293"/>
      <c r="I67" s="296"/>
      <c r="J67" s="296">
        <v>11089.5</v>
      </c>
      <c r="K67" s="296">
        <v>11089.5</v>
      </c>
      <c r="L67" s="287"/>
      <c r="M67" s="287"/>
      <c r="N67" s="269"/>
      <c r="O67" s="297"/>
      <c r="P67" s="41"/>
      <c r="Q67" s="68"/>
      <c r="R67" s="68"/>
      <c r="S67" s="71"/>
    </row>
    <row r="68" spans="1:19" ht="192.75" customHeight="1" thickBot="1">
      <c r="A68" s="26"/>
      <c r="B68" s="38" t="s">
        <v>120</v>
      </c>
      <c r="C68" s="47"/>
      <c r="D68" s="296">
        <v>9.210000000000008</v>
      </c>
      <c r="E68" s="296">
        <v>9.210000000000008</v>
      </c>
      <c r="F68" s="287"/>
      <c r="G68" s="287"/>
      <c r="H68" s="293">
        <v>9.210000000000008</v>
      </c>
      <c r="I68" s="293">
        <v>9.210000000000008</v>
      </c>
      <c r="J68" s="212">
        <v>8625.9750000000004</v>
      </c>
      <c r="K68" s="212">
        <v>8643.7199999999993</v>
      </c>
      <c r="L68" s="287"/>
      <c r="M68" s="287"/>
      <c r="N68" s="269"/>
      <c r="O68" s="294"/>
      <c r="P68" s="41"/>
      <c r="Q68" s="68"/>
      <c r="R68" s="68"/>
      <c r="S68" s="71"/>
    </row>
    <row r="69" spans="1:19" ht="204.75" thickBot="1">
      <c r="A69" s="26"/>
      <c r="B69" s="38" t="s">
        <v>121</v>
      </c>
      <c r="C69" s="47"/>
      <c r="D69" s="296">
        <v>1973.6999999999998</v>
      </c>
      <c r="E69" s="296">
        <v>1973.6999999999998</v>
      </c>
      <c r="F69" s="287"/>
      <c r="G69" s="287"/>
      <c r="H69" s="287"/>
      <c r="I69" s="293"/>
      <c r="J69" s="298">
        <v>1973.6999999999998</v>
      </c>
      <c r="K69" s="298">
        <v>1973.6999999999998</v>
      </c>
      <c r="L69" s="287"/>
      <c r="M69" s="287"/>
      <c r="N69" s="269"/>
      <c r="O69" s="294"/>
      <c r="P69" s="41" t="s">
        <v>122</v>
      </c>
      <c r="Q69" s="82">
        <v>17.86</v>
      </c>
      <c r="R69" s="82">
        <v>17.86</v>
      </c>
      <c r="S69" s="360">
        <v>100</v>
      </c>
    </row>
    <row r="70" spans="1:19" ht="234.75" customHeight="1" thickBot="1">
      <c r="A70" s="26"/>
      <c r="B70" s="38" t="s">
        <v>123</v>
      </c>
      <c r="C70" s="48"/>
      <c r="D70" s="296">
        <v>4329</v>
      </c>
      <c r="E70" s="296">
        <v>4310.5</v>
      </c>
      <c r="F70" s="287"/>
      <c r="G70" s="287"/>
      <c r="H70" s="299"/>
      <c r="I70" s="299"/>
      <c r="J70" s="299">
        <v>4329</v>
      </c>
      <c r="K70" s="299">
        <v>4310.5</v>
      </c>
      <c r="L70" s="287"/>
      <c r="M70" s="287"/>
      <c r="N70" s="269"/>
      <c r="O70" s="294"/>
      <c r="P70" s="41" t="s">
        <v>124</v>
      </c>
      <c r="Q70" s="68">
        <v>96.35</v>
      </c>
      <c r="R70" s="68">
        <v>96.35</v>
      </c>
      <c r="S70" s="68">
        <v>100</v>
      </c>
    </row>
    <row r="71" spans="1:19" ht="114" customHeight="1" thickBot="1">
      <c r="A71" s="26"/>
      <c r="B71" s="37" t="s">
        <v>111</v>
      </c>
      <c r="C71" s="49"/>
      <c r="D71" s="296">
        <v>0</v>
      </c>
      <c r="E71" s="296">
        <v>0</v>
      </c>
      <c r="F71" s="287"/>
      <c r="G71" s="287"/>
      <c r="H71" s="299"/>
      <c r="I71" s="299"/>
      <c r="J71" s="299"/>
      <c r="K71" s="299"/>
      <c r="L71" s="287"/>
      <c r="M71" s="287"/>
      <c r="N71" s="269"/>
      <c r="O71" s="294"/>
      <c r="P71" s="83"/>
      <c r="Q71" s="68"/>
      <c r="R71" s="68"/>
      <c r="S71" s="68"/>
    </row>
    <row r="72" spans="1:19" ht="24.75" thickBot="1">
      <c r="A72" s="26"/>
      <c r="B72" s="37" t="s">
        <v>110</v>
      </c>
      <c r="C72" s="49"/>
      <c r="D72" s="296">
        <v>6259.9</v>
      </c>
      <c r="E72" s="296">
        <v>6259.9</v>
      </c>
      <c r="F72" s="287"/>
      <c r="G72" s="287"/>
      <c r="H72" s="299"/>
      <c r="I72" s="299"/>
      <c r="J72" s="299">
        <v>6259.9</v>
      </c>
      <c r="K72" s="299">
        <v>6259.9</v>
      </c>
      <c r="L72" s="287"/>
      <c r="M72" s="287"/>
      <c r="N72" s="271"/>
      <c r="O72" s="269"/>
      <c r="P72" s="81"/>
      <c r="Q72" s="68"/>
      <c r="R72" s="68"/>
      <c r="S72" s="68"/>
    </row>
    <row r="73" spans="1:19" ht="26.25" thickBot="1">
      <c r="A73" s="26"/>
      <c r="B73" s="50" t="s">
        <v>104</v>
      </c>
      <c r="C73" s="49"/>
      <c r="D73" s="296">
        <v>1312.8999999999999</v>
      </c>
      <c r="E73" s="296">
        <v>1312.8999999999999</v>
      </c>
      <c r="F73" s="287"/>
      <c r="G73" s="287"/>
      <c r="H73" s="299"/>
      <c r="I73" s="299"/>
      <c r="J73" s="299">
        <v>1312.8999999999999</v>
      </c>
      <c r="K73" s="299">
        <v>1312.8999999999999</v>
      </c>
      <c r="L73" s="287"/>
      <c r="M73" s="287"/>
      <c r="N73" s="271"/>
      <c r="O73" s="269"/>
      <c r="P73" s="72"/>
      <c r="Q73" s="68"/>
      <c r="R73" s="68"/>
      <c r="S73" s="68"/>
    </row>
    <row r="74" spans="1:19" ht="224.25" customHeight="1" thickBot="1">
      <c r="A74" s="26"/>
      <c r="B74" s="50" t="s">
        <v>125</v>
      </c>
      <c r="C74" s="49"/>
      <c r="D74" s="296">
        <v>0</v>
      </c>
      <c r="E74" s="296">
        <v>0</v>
      </c>
      <c r="F74" s="299"/>
      <c r="G74" s="299"/>
      <c r="H74" s="299"/>
      <c r="I74" s="299"/>
      <c r="J74" s="299"/>
      <c r="K74" s="299"/>
      <c r="L74" s="287"/>
      <c r="M74" s="287"/>
      <c r="N74" s="271"/>
      <c r="O74" s="269"/>
      <c r="P74" s="72"/>
      <c r="Q74" s="68"/>
      <c r="R74" s="68"/>
      <c r="S74" s="68"/>
    </row>
    <row r="75" spans="1:19" ht="166.5" thickBot="1">
      <c r="A75" s="26"/>
      <c r="B75" s="50" t="s">
        <v>126</v>
      </c>
      <c r="C75" s="49"/>
      <c r="D75" s="296">
        <v>0</v>
      </c>
      <c r="E75" s="296">
        <v>0</v>
      </c>
      <c r="F75" s="287"/>
      <c r="G75" s="287"/>
      <c r="H75" s="287"/>
      <c r="I75" s="287"/>
      <c r="J75" s="287"/>
      <c r="K75" s="287"/>
      <c r="L75" s="287"/>
      <c r="M75" s="287"/>
      <c r="N75" s="271"/>
      <c r="O75" s="269"/>
      <c r="P75" s="72"/>
      <c r="Q75" s="68"/>
      <c r="R75" s="68"/>
      <c r="S75" s="68"/>
    </row>
    <row r="76" spans="1:19" ht="244.5" customHeight="1" thickBot="1">
      <c r="A76" s="26"/>
      <c r="B76" s="51" t="s">
        <v>127</v>
      </c>
      <c r="C76" s="49"/>
      <c r="D76" s="296">
        <v>6083.8999999999942</v>
      </c>
      <c r="E76" s="296">
        <v>6083.8999999999942</v>
      </c>
      <c r="F76" s="287"/>
      <c r="G76" s="287"/>
      <c r="H76" s="287">
        <v>6083.8999999999942</v>
      </c>
      <c r="I76" s="287">
        <v>6083.8999999999942</v>
      </c>
      <c r="J76" s="287"/>
      <c r="K76" s="287"/>
      <c r="L76" s="287"/>
      <c r="M76" s="287"/>
      <c r="N76" s="271"/>
      <c r="O76" s="269"/>
      <c r="P76" s="72" t="s">
        <v>128</v>
      </c>
      <c r="Q76" s="68">
        <v>100</v>
      </c>
      <c r="R76" s="68">
        <v>100</v>
      </c>
      <c r="S76" s="68">
        <v>100</v>
      </c>
    </row>
    <row r="77" spans="1:19" ht="26.25" thickBot="1">
      <c r="A77" s="26"/>
      <c r="B77" s="50" t="s">
        <v>129</v>
      </c>
      <c r="C77" s="49"/>
      <c r="D77" s="296">
        <v>1880.7849999999999</v>
      </c>
      <c r="E77" s="296">
        <v>1643.585</v>
      </c>
      <c r="F77" s="287"/>
      <c r="G77" s="287"/>
      <c r="H77" s="287">
        <v>1107.3</v>
      </c>
      <c r="I77" s="287">
        <v>870.1</v>
      </c>
      <c r="J77" s="287">
        <v>773.48500000000001</v>
      </c>
      <c r="K77" s="287">
        <v>773.48500000000001</v>
      </c>
      <c r="L77" s="287"/>
      <c r="M77" s="287"/>
      <c r="N77" s="271"/>
      <c r="O77" s="269"/>
      <c r="P77" s="72"/>
      <c r="Q77" s="68"/>
      <c r="R77" s="68"/>
      <c r="S77" s="68"/>
    </row>
    <row r="78" spans="1:19" ht="409.6" thickBot="1">
      <c r="A78" s="26"/>
      <c r="B78" s="50" t="s">
        <v>130</v>
      </c>
      <c r="C78" s="49"/>
      <c r="D78" s="296">
        <v>0</v>
      </c>
      <c r="E78" s="296">
        <v>0</v>
      </c>
      <c r="F78" s="287"/>
      <c r="G78" s="287"/>
      <c r="H78" s="287"/>
      <c r="I78" s="287"/>
      <c r="J78" s="287"/>
      <c r="K78" s="287"/>
      <c r="L78" s="287"/>
      <c r="M78" s="287"/>
      <c r="N78" s="271"/>
      <c r="O78" s="269"/>
      <c r="P78" s="41"/>
      <c r="Q78" s="68">
        <v>100</v>
      </c>
      <c r="R78" s="68">
        <v>100</v>
      </c>
      <c r="S78" s="68">
        <v>100</v>
      </c>
    </row>
    <row r="79" spans="1:19" ht="217.5" thickBot="1">
      <c r="A79" s="26"/>
      <c r="B79" s="51" t="s">
        <v>131</v>
      </c>
      <c r="C79" s="49"/>
      <c r="D79" s="296">
        <v>159587.57699999999</v>
      </c>
      <c r="E79" s="296">
        <v>159587.57699999999</v>
      </c>
      <c r="F79" s="287"/>
      <c r="G79" s="287"/>
      <c r="H79" s="287">
        <v>159587.57699999999</v>
      </c>
      <c r="I79" s="287">
        <v>159587.57699999999</v>
      </c>
      <c r="J79" s="287"/>
      <c r="K79" s="287"/>
      <c r="L79" s="287"/>
      <c r="M79" s="287"/>
      <c r="N79" s="271"/>
      <c r="O79" s="269"/>
      <c r="P79" s="72"/>
      <c r="Q79" s="68"/>
      <c r="R79" s="68"/>
      <c r="S79" s="68"/>
    </row>
    <row r="80" spans="1:19" ht="295.5" customHeight="1" thickBot="1">
      <c r="A80" s="26"/>
      <c r="B80" s="50" t="s">
        <v>132</v>
      </c>
      <c r="C80" s="49"/>
      <c r="D80" s="296">
        <v>517.5</v>
      </c>
      <c r="E80" s="296">
        <v>355.1</v>
      </c>
      <c r="F80" s="287"/>
      <c r="G80" s="287"/>
      <c r="H80" s="287">
        <v>517.5</v>
      </c>
      <c r="I80" s="287">
        <v>355.1</v>
      </c>
      <c r="J80" s="287"/>
      <c r="K80" s="287"/>
      <c r="L80" s="287"/>
      <c r="M80" s="287"/>
      <c r="N80" s="271"/>
      <c r="O80" s="269"/>
      <c r="P80" s="72"/>
      <c r="Q80" s="68"/>
      <c r="R80" s="68"/>
      <c r="S80" s="68"/>
    </row>
    <row r="81" spans="1:19" ht="89.25" customHeight="1" thickBot="1">
      <c r="A81" s="26"/>
      <c r="B81" s="50" t="s">
        <v>133</v>
      </c>
      <c r="C81" s="49"/>
      <c r="D81" s="296">
        <v>742.3</v>
      </c>
      <c r="E81" s="296">
        <v>269</v>
      </c>
      <c r="F81" s="287"/>
      <c r="G81" s="287"/>
      <c r="H81" s="287">
        <v>742.3</v>
      </c>
      <c r="I81" s="287">
        <v>269</v>
      </c>
      <c r="J81" s="287"/>
      <c r="K81" s="287"/>
      <c r="L81" s="287"/>
      <c r="M81" s="287"/>
      <c r="N81" s="271"/>
      <c r="O81" s="269"/>
      <c r="P81" s="72"/>
      <c r="Q81" s="68"/>
      <c r="R81" s="68"/>
      <c r="S81" s="68"/>
    </row>
    <row r="82" spans="1:19" ht="104.25" customHeight="1" thickBot="1">
      <c r="A82" s="26"/>
      <c r="B82" s="50" t="s">
        <v>134</v>
      </c>
      <c r="C82" s="49"/>
      <c r="D82" s="296">
        <v>0</v>
      </c>
      <c r="E82" s="296">
        <v>0</v>
      </c>
      <c r="F82" s="287"/>
      <c r="G82" s="287"/>
      <c r="H82" s="287"/>
      <c r="I82" s="287"/>
      <c r="J82" s="287"/>
      <c r="K82" s="287"/>
      <c r="L82" s="287"/>
      <c r="M82" s="287"/>
      <c r="N82" s="271"/>
      <c r="O82" s="269"/>
      <c r="P82" s="72"/>
      <c r="Q82" s="68"/>
      <c r="R82" s="68"/>
      <c r="S82" s="68"/>
    </row>
    <row r="83" spans="1:19" ht="96" customHeight="1" thickBot="1">
      <c r="A83" s="26"/>
      <c r="B83" s="50" t="s">
        <v>135</v>
      </c>
      <c r="C83" s="49"/>
      <c r="D83" s="296">
        <v>4514.0999999999995</v>
      </c>
      <c r="E83" s="296">
        <v>4191.3620000000001</v>
      </c>
      <c r="F83" s="287">
        <v>3857.4</v>
      </c>
      <c r="G83" s="287">
        <v>3557.3029999999999</v>
      </c>
      <c r="H83" s="287">
        <v>650</v>
      </c>
      <c r="I83" s="287">
        <v>627.75900000000001</v>
      </c>
      <c r="J83" s="287">
        <v>6.7</v>
      </c>
      <c r="K83" s="287">
        <v>6.3</v>
      </c>
      <c r="L83" s="287"/>
      <c r="M83" s="287"/>
      <c r="N83" s="271"/>
      <c r="O83" s="269"/>
      <c r="P83" s="72"/>
      <c r="Q83" s="68"/>
      <c r="R83" s="68"/>
      <c r="S83" s="68"/>
    </row>
    <row r="84" spans="1:19" ht="105.75" customHeight="1" thickBot="1">
      <c r="A84" s="26"/>
      <c r="B84" s="50" t="s">
        <v>136</v>
      </c>
      <c r="C84" s="49"/>
      <c r="D84" s="296">
        <v>4088.3</v>
      </c>
      <c r="E84" s="296">
        <v>4044.87</v>
      </c>
      <c r="F84" s="287">
        <v>4088.3</v>
      </c>
      <c r="G84" s="287">
        <v>4044.87</v>
      </c>
      <c r="H84" s="287"/>
      <c r="I84" s="287"/>
      <c r="J84" s="287"/>
      <c r="K84" s="287"/>
      <c r="L84" s="287"/>
      <c r="M84" s="287"/>
      <c r="N84" s="271"/>
      <c r="O84" s="269"/>
      <c r="P84" s="72"/>
      <c r="Q84" s="68"/>
      <c r="R84" s="68"/>
      <c r="S84" s="68"/>
    </row>
    <row r="85" spans="1:19" ht="319.5" thickBot="1">
      <c r="A85" s="26"/>
      <c r="B85" s="220" t="s">
        <v>137</v>
      </c>
      <c r="C85" s="49"/>
      <c r="D85" s="300">
        <v>3007.8</v>
      </c>
      <c r="E85" s="300">
        <v>3007.8</v>
      </c>
      <c r="F85" s="301">
        <v>0</v>
      </c>
      <c r="G85" s="301">
        <v>0</v>
      </c>
      <c r="H85" s="301">
        <v>2973.8</v>
      </c>
      <c r="I85" s="301">
        <v>2973.8</v>
      </c>
      <c r="J85" s="301">
        <v>34</v>
      </c>
      <c r="K85" s="301">
        <v>34</v>
      </c>
      <c r="L85" s="287"/>
      <c r="M85" s="287"/>
      <c r="N85" s="271"/>
      <c r="O85" s="269"/>
      <c r="P85" s="72" t="s">
        <v>138</v>
      </c>
      <c r="Q85" s="68">
        <v>91.83</v>
      </c>
      <c r="R85" s="68">
        <v>91.83</v>
      </c>
      <c r="S85" s="68">
        <v>100</v>
      </c>
    </row>
    <row r="86" spans="1:19" ht="16.5" thickBot="1">
      <c r="A86" s="26"/>
      <c r="B86" s="52"/>
      <c r="C86" s="49"/>
      <c r="D86" s="287">
        <v>0</v>
      </c>
      <c r="E86" s="287">
        <v>0</v>
      </c>
      <c r="F86" s="287"/>
      <c r="G86" s="287"/>
      <c r="H86" s="287"/>
      <c r="I86" s="287"/>
      <c r="J86" s="287"/>
      <c r="K86" s="287"/>
      <c r="L86" s="287"/>
      <c r="M86" s="287"/>
      <c r="N86" s="271"/>
      <c r="O86" s="269"/>
      <c r="P86" s="53"/>
      <c r="Q86" s="68"/>
      <c r="R86" s="68"/>
      <c r="S86" s="71"/>
    </row>
    <row r="87" spans="1:19" ht="16.5" thickBot="1">
      <c r="A87" s="26"/>
      <c r="B87" s="52"/>
      <c r="C87" s="49"/>
      <c r="D87" s="287">
        <v>0</v>
      </c>
      <c r="E87" s="287">
        <v>0</v>
      </c>
      <c r="F87" s="287"/>
      <c r="G87" s="287"/>
      <c r="H87" s="287"/>
      <c r="I87" s="287"/>
      <c r="J87" s="287"/>
      <c r="K87" s="287"/>
      <c r="L87" s="287"/>
      <c r="M87" s="287"/>
      <c r="N87" s="271"/>
      <c r="O87" s="269"/>
      <c r="P87" s="72"/>
      <c r="Q87" s="68"/>
      <c r="R87" s="68"/>
      <c r="S87" s="68"/>
    </row>
    <row r="88" spans="1:19" ht="77.25" thickBot="1">
      <c r="A88" s="26"/>
      <c r="B88" s="270" t="s">
        <v>139</v>
      </c>
      <c r="C88" s="49"/>
      <c r="D88" s="287">
        <v>1178.5</v>
      </c>
      <c r="E88" s="287">
        <v>1178.5</v>
      </c>
      <c r="F88" s="287"/>
      <c r="G88" s="287"/>
      <c r="H88" s="287">
        <v>1173.8</v>
      </c>
      <c r="I88" s="287">
        <v>1173.8</v>
      </c>
      <c r="J88" s="287">
        <v>4.7</v>
      </c>
      <c r="K88" s="287">
        <v>4.7</v>
      </c>
      <c r="L88" s="287"/>
      <c r="M88" s="287"/>
      <c r="N88" s="271"/>
      <c r="O88" s="269"/>
      <c r="P88" s="41"/>
      <c r="Q88" s="68"/>
      <c r="R88" s="68"/>
      <c r="S88" s="71"/>
    </row>
    <row r="89" spans="1:19" ht="64.5" thickBot="1">
      <c r="A89" s="26"/>
      <c r="B89" s="69" t="s">
        <v>140</v>
      </c>
      <c r="C89" s="49"/>
      <c r="D89" s="287">
        <v>1829.3</v>
      </c>
      <c r="E89" s="287">
        <v>1829.3</v>
      </c>
      <c r="F89" s="287"/>
      <c r="G89" s="287"/>
      <c r="H89" s="287">
        <v>1800</v>
      </c>
      <c r="I89" s="287">
        <v>1800</v>
      </c>
      <c r="J89" s="287">
        <v>29.3</v>
      </c>
      <c r="K89" s="287">
        <v>29.3</v>
      </c>
      <c r="L89" s="287"/>
      <c r="M89" s="287"/>
      <c r="N89" s="271"/>
      <c r="O89" s="269"/>
      <c r="P89" s="72"/>
      <c r="Q89" s="68"/>
      <c r="R89" s="68"/>
      <c r="S89" s="68"/>
    </row>
    <row r="90" spans="1:19" ht="128.25" thickBot="1">
      <c r="A90" s="26"/>
      <c r="B90" s="220" t="s">
        <v>141</v>
      </c>
      <c r="C90" s="49"/>
      <c r="D90" s="302">
        <v>4916.2000000000007</v>
      </c>
      <c r="E90" s="302">
        <v>4916.2000000000007</v>
      </c>
      <c r="F90" s="302">
        <v>0</v>
      </c>
      <c r="G90" s="302">
        <v>0</v>
      </c>
      <c r="H90" s="302">
        <v>2941.9</v>
      </c>
      <c r="I90" s="302">
        <v>2941.9</v>
      </c>
      <c r="J90" s="302">
        <v>32.4</v>
      </c>
      <c r="K90" s="302">
        <v>32.4</v>
      </c>
      <c r="L90" s="302">
        <v>1941.9</v>
      </c>
      <c r="M90" s="302">
        <v>1941.9</v>
      </c>
      <c r="N90" s="271"/>
      <c r="O90" s="291"/>
      <c r="P90" s="73"/>
      <c r="Q90" s="68"/>
      <c r="R90" s="68"/>
      <c r="S90" s="68"/>
    </row>
    <row r="91" spans="1:19" ht="45.75" customHeight="1" thickBot="1">
      <c r="A91" s="54"/>
      <c r="B91" s="35" t="s">
        <v>142</v>
      </c>
      <c r="C91" s="49"/>
      <c r="D91" s="287">
        <v>3915.2000000000003</v>
      </c>
      <c r="E91" s="287">
        <v>3915.2000000000003</v>
      </c>
      <c r="F91" s="287"/>
      <c r="G91" s="287"/>
      <c r="H91" s="287">
        <v>1941.9</v>
      </c>
      <c r="I91" s="287">
        <v>1941.9</v>
      </c>
      <c r="J91" s="287">
        <v>31.4</v>
      </c>
      <c r="K91" s="287">
        <v>31.4</v>
      </c>
      <c r="L91" s="287">
        <v>1941.9</v>
      </c>
      <c r="M91" s="287">
        <v>1941.9</v>
      </c>
      <c r="N91" s="271"/>
      <c r="O91" s="291"/>
      <c r="P91" s="73"/>
      <c r="Q91" s="68"/>
      <c r="R91" s="68"/>
      <c r="S91" s="68"/>
    </row>
    <row r="92" spans="1:19" ht="159.75" customHeight="1" thickBot="1">
      <c r="A92" s="54"/>
      <c r="B92" s="50" t="s">
        <v>143</v>
      </c>
      <c r="C92" s="49"/>
      <c r="D92" s="287">
        <v>1001</v>
      </c>
      <c r="E92" s="287">
        <v>1001</v>
      </c>
      <c r="F92" s="287"/>
      <c r="G92" s="287"/>
      <c r="H92" s="287">
        <v>1000</v>
      </c>
      <c r="I92" s="287">
        <v>1000</v>
      </c>
      <c r="J92" s="287">
        <v>1</v>
      </c>
      <c r="K92" s="287">
        <v>1</v>
      </c>
      <c r="L92" s="287"/>
      <c r="M92" s="287"/>
      <c r="N92" s="271"/>
      <c r="O92" s="291"/>
      <c r="P92" s="73"/>
      <c r="Q92" s="68"/>
      <c r="R92" s="68"/>
      <c r="S92" s="68"/>
    </row>
    <row r="93" spans="1:19" ht="77.25" thickBot="1">
      <c r="A93" s="54"/>
      <c r="B93" s="220" t="s">
        <v>144</v>
      </c>
      <c r="C93" s="49"/>
      <c r="D93" s="302">
        <v>1117.3620000000001</v>
      </c>
      <c r="E93" s="302">
        <v>1117.3620000000001</v>
      </c>
      <c r="F93" s="302">
        <v>1094.6590000000001</v>
      </c>
      <c r="G93" s="302">
        <v>1094.6590000000001</v>
      </c>
      <c r="H93" s="302">
        <v>22.34</v>
      </c>
      <c r="I93" s="302">
        <v>22.34</v>
      </c>
      <c r="J93" s="302">
        <v>0.36299999999999999</v>
      </c>
      <c r="K93" s="302">
        <v>0.36299999999999999</v>
      </c>
      <c r="L93" s="287"/>
      <c r="M93" s="287"/>
      <c r="N93" s="269"/>
      <c r="O93" s="294"/>
      <c r="P93" s="73"/>
      <c r="Q93" s="68"/>
      <c r="R93" s="68"/>
      <c r="S93" s="68"/>
    </row>
    <row r="94" spans="1:19" ht="64.5" thickBot="1">
      <c r="A94" s="54"/>
      <c r="B94" s="35" t="s">
        <v>145</v>
      </c>
      <c r="C94" s="49"/>
      <c r="D94" s="287">
        <v>1117.3620000000001</v>
      </c>
      <c r="E94" s="287">
        <v>1117.3620000000001</v>
      </c>
      <c r="F94" s="287">
        <v>1094.6590000000001</v>
      </c>
      <c r="G94" s="287">
        <v>1094.6590000000001</v>
      </c>
      <c r="H94" s="287">
        <v>22.34</v>
      </c>
      <c r="I94" s="287">
        <v>22.34</v>
      </c>
      <c r="J94" s="287">
        <v>0.36299999999999999</v>
      </c>
      <c r="K94" s="287">
        <v>0.36299999999999999</v>
      </c>
      <c r="L94" s="287"/>
      <c r="M94" s="287"/>
      <c r="N94" s="269"/>
      <c r="O94" s="294"/>
      <c r="P94" s="73"/>
      <c r="Q94" s="68"/>
      <c r="R94" s="68"/>
      <c r="S94" s="68"/>
    </row>
    <row r="95" spans="1:19" ht="16.5" thickBot="1">
      <c r="A95" s="54"/>
      <c r="B95" s="35"/>
      <c r="C95" s="49"/>
      <c r="D95" s="287">
        <v>0</v>
      </c>
      <c r="E95" s="287">
        <v>0</v>
      </c>
      <c r="F95" s="287"/>
      <c r="G95" s="287"/>
      <c r="H95" s="287"/>
      <c r="I95" s="287"/>
      <c r="J95" s="287"/>
      <c r="K95" s="287"/>
      <c r="L95" s="287"/>
      <c r="M95" s="287"/>
      <c r="N95" s="269"/>
      <c r="O95" s="294"/>
      <c r="P95" s="73"/>
      <c r="Q95" s="75"/>
      <c r="R95" s="75"/>
      <c r="S95" s="75"/>
    </row>
    <row r="96" spans="1:19" ht="77.25" thickBot="1">
      <c r="A96" s="54"/>
      <c r="B96" s="221" t="s">
        <v>146</v>
      </c>
      <c r="C96" s="49"/>
      <c r="D96" s="302">
        <v>601.46199999999999</v>
      </c>
      <c r="E96" s="302">
        <v>601.46199999999999</v>
      </c>
      <c r="F96" s="302">
        <v>509.99900000000002</v>
      </c>
      <c r="G96" s="302">
        <v>509.99900000000002</v>
      </c>
      <c r="H96" s="302">
        <v>90</v>
      </c>
      <c r="I96" s="302">
        <v>90</v>
      </c>
      <c r="J96" s="302">
        <v>1.4630000000000001</v>
      </c>
      <c r="K96" s="302">
        <v>1.4630000000000001</v>
      </c>
      <c r="L96" s="287"/>
      <c r="M96" s="287"/>
      <c r="N96" s="269"/>
      <c r="O96" s="294"/>
      <c r="P96" s="83"/>
      <c r="Q96" s="83"/>
      <c r="R96" s="83"/>
      <c r="S96" s="83"/>
    </row>
    <row r="97" spans="1:19" ht="102.75" thickBot="1">
      <c r="A97" s="54"/>
      <c r="B97" s="35" t="s">
        <v>147</v>
      </c>
      <c r="C97" s="49"/>
      <c r="D97" s="287">
        <v>601.46199999999999</v>
      </c>
      <c r="E97" s="287">
        <v>601.46199999999999</v>
      </c>
      <c r="F97" s="287">
        <v>509.99900000000002</v>
      </c>
      <c r="G97" s="287">
        <v>509.99900000000002</v>
      </c>
      <c r="H97" s="287">
        <v>90</v>
      </c>
      <c r="I97" s="287">
        <v>90</v>
      </c>
      <c r="J97" s="287">
        <v>1.4630000000000001</v>
      </c>
      <c r="K97" s="287">
        <v>1.4630000000000001</v>
      </c>
      <c r="L97" s="287"/>
      <c r="M97" s="287"/>
      <c r="N97" s="269"/>
      <c r="O97" s="294"/>
      <c r="P97" s="72"/>
      <c r="Q97" s="72"/>
      <c r="R97" s="72"/>
      <c r="S97" s="68"/>
    </row>
    <row r="98" spans="1:19" ht="16.5" thickBot="1">
      <c r="A98" s="54"/>
      <c r="B98" s="35"/>
      <c r="C98" s="49"/>
      <c r="D98" s="287">
        <v>0</v>
      </c>
      <c r="E98" s="287">
        <v>0</v>
      </c>
      <c r="F98" s="287"/>
      <c r="G98" s="287"/>
      <c r="H98" s="287"/>
      <c r="I98" s="287"/>
      <c r="J98" s="287"/>
      <c r="K98" s="287"/>
      <c r="L98" s="287"/>
      <c r="M98" s="287"/>
      <c r="N98" s="269"/>
      <c r="O98" s="294"/>
      <c r="P98" s="261"/>
      <c r="Q98" s="68"/>
      <c r="R98" s="68"/>
      <c r="S98" s="68"/>
    </row>
    <row r="99" spans="1:19" ht="102.75" thickBot="1">
      <c r="A99" s="54"/>
      <c r="B99" s="221" t="s">
        <v>148</v>
      </c>
      <c r="C99" s="49"/>
      <c r="D99" s="302">
        <v>2173.8049999999998</v>
      </c>
      <c r="E99" s="302">
        <v>2173.8049999999998</v>
      </c>
      <c r="F99" s="302">
        <v>2129.636</v>
      </c>
      <c r="G99" s="302">
        <v>2129.636</v>
      </c>
      <c r="H99" s="302">
        <v>43.462000000000003</v>
      </c>
      <c r="I99" s="302">
        <v>43.462000000000003</v>
      </c>
      <c r="J99" s="302">
        <v>0.70699999999999996</v>
      </c>
      <c r="K99" s="302">
        <v>0.70699999999999996</v>
      </c>
      <c r="L99" s="287"/>
      <c r="M99" s="287"/>
      <c r="N99" s="269"/>
      <c r="O99" s="294"/>
      <c r="P99" s="73"/>
      <c r="Q99" s="68"/>
      <c r="R99" s="68"/>
      <c r="S99" s="68"/>
    </row>
    <row r="100" spans="1:19" ht="39" thickBot="1">
      <c r="A100" s="54"/>
      <c r="B100" s="55" t="s">
        <v>149</v>
      </c>
      <c r="C100" s="49"/>
      <c r="D100" s="287">
        <v>2173.8049999999998</v>
      </c>
      <c r="E100" s="287">
        <v>2173.8049999999998</v>
      </c>
      <c r="F100" s="287">
        <v>2129.636</v>
      </c>
      <c r="G100" s="287">
        <v>2129.636</v>
      </c>
      <c r="H100" s="287">
        <v>43.462000000000003</v>
      </c>
      <c r="I100" s="287">
        <v>43.462000000000003</v>
      </c>
      <c r="J100" s="287">
        <v>0.70699999999999996</v>
      </c>
      <c r="K100" s="287">
        <v>0.70699999999999996</v>
      </c>
      <c r="L100" s="287"/>
      <c r="M100" s="287"/>
      <c r="N100" s="269"/>
      <c r="O100" s="294"/>
      <c r="P100" s="73"/>
      <c r="Q100" s="68"/>
      <c r="R100" s="68"/>
      <c r="S100" s="68"/>
    </row>
    <row r="101" spans="1:19" ht="90" thickBot="1">
      <c r="A101" s="26"/>
      <c r="B101" s="56" t="s">
        <v>150</v>
      </c>
      <c r="C101" s="30"/>
      <c r="D101" s="287">
        <v>27836.043000000001</v>
      </c>
      <c r="E101" s="287">
        <v>27836.043000000001</v>
      </c>
      <c r="F101" s="287">
        <v>885.92</v>
      </c>
      <c r="G101" s="287">
        <v>885.92</v>
      </c>
      <c r="H101" s="287">
        <v>331.88</v>
      </c>
      <c r="I101" s="287">
        <v>331.88</v>
      </c>
      <c r="J101" s="287">
        <v>26334.400000000001</v>
      </c>
      <c r="K101" s="287">
        <v>26334.400000000001</v>
      </c>
      <c r="L101" s="287">
        <v>283.84300000000002</v>
      </c>
      <c r="M101" s="287">
        <v>283.84300000000002</v>
      </c>
      <c r="N101" s="271">
        <v>100</v>
      </c>
      <c r="O101" s="289">
        <v>100</v>
      </c>
      <c r="P101" s="73"/>
      <c r="Q101" s="68"/>
      <c r="R101" s="68"/>
      <c r="S101" s="68"/>
    </row>
    <row r="102" spans="1:19" ht="370.5" thickBot="1">
      <c r="A102" s="26"/>
      <c r="B102" s="57" t="s">
        <v>151</v>
      </c>
      <c r="C102" s="30"/>
      <c r="D102" s="287">
        <v>26250.93</v>
      </c>
      <c r="E102" s="287">
        <v>26250.93</v>
      </c>
      <c r="F102" s="287"/>
      <c r="G102" s="287"/>
      <c r="H102" s="287"/>
      <c r="I102" s="287"/>
      <c r="J102" s="287">
        <v>26250.93</v>
      </c>
      <c r="K102" s="287">
        <v>26250.93</v>
      </c>
      <c r="L102" s="287"/>
      <c r="M102" s="287"/>
      <c r="N102" s="269"/>
      <c r="O102" s="294"/>
      <c r="P102" s="41" t="s">
        <v>152</v>
      </c>
      <c r="Q102" s="68">
        <v>100</v>
      </c>
      <c r="R102" s="68">
        <v>100</v>
      </c>
      <c r="S102" s="68">
        <v>100</v>
      </c>
    </row>
    <row r="103" spans="1:19" ht="146.25" customHeight="1" thickBot="1">
      <c r="A103" s="26"/>
      <c r="B103" s="37" t="s">
        <v>153</v>
      </c>
      <c r="C103" s="30"/>
      <c r="D103" s="287">
        <v>607.51300000000003</v>
      </c>
      <c r="E103" s="287">
        <v>607.51300000000003</v>
      </c>
      <c r="F103" s="287"/>
      <c r="G103" s="287"/>
      <c r="H103" s="287">
        <v>313.8</v>
      </c>
      <c r="I103" s="287">
        <v>313.8</v>
      </c>
      <c r="J103" s="287">
        <v>9.8699999999999992</v>
      </c>
      <c r="K103" s="287">
        <v>9.8699999999999992</v>
      </c>
      <c r="L103" s="287">
        <v>283.84300000000002</v>
      </c>
      <c r="M103" s="287">
        <v>283.84300000000002</v>
      </c>
      <c r="N103" s="271"/>
      <c r="O103" s="269"/>
      <c r="P103" s="81"/>
      <c r="Q103" s="68"/>
      <c r="R103" s="68"/>
      <c r="S103" s="68"/>
    </row>
    <row r="104" spans="1:19" ht="156.75" thickBot="1">
      <c r="A104" s="26"/>
      <c r="B104" s="58" t="s">
        <v>154</v>
      </c>
      <c r="C104" s="28"/>
      <c r="D104" s="287">
        <v>0</v>
      </c>
      <c r="E104" s="287">
        <v>0</v>
      </c>
      <c r="F104" s="287"/>
      <c r="G104" s="287"/>
      <c r="H104" s="287"/>
      <c r="I104" s="287"/>
      <c r="J104" s="287"/>
      <c r="K104" s="287"/>
      <c r="L104" s="287"/>
      <c r="M104" s="287"/>
      <c r="N104" s="271"/>
      <c r="O104" s="269"/>
      <c r="P104" s="72"/>
      <c r="Q104" s="68"/>
      <c r="R104" s="68"/>
      <c r="S104" s="68"/>
    </row>
    <row r="105" spans="1:19" ht="24.75" thickBot="1">
      <c r="A105" s="26"/>
      <c r="B105" s="58" t="s">
        <v>155</v>
      </c>
      <c r="C105" s="28"/>
      <c r="D105" s="287">
        <v>0</v>
      </c>
      <c r="E105" s="287">
        <v>0</v>
      </c>
      <c r="F105" s="287"/>
      <c r="G105" s="287"/>
      <c r="H105" s="287"/>
      <c r="I105" s="287"/>
      <c r="J105" s="287"/>
      <c r="K105" s="287"/>
      <c r="L105" s="287"/>
      <c r="M105" s="287"/>
      <c r="N105" s="271"/>
      <c r="O105" s="269"/>
      <c r="P105" s="72"/>
      <c r="Q105" s="68"/>
      <c r="R105" s="68"/>
      <c r="S105" s="68"/>
    </row>
    <row r="106" spans="1:19" ht="63" customHeight="1" thickBot="1">
      <c r="A106" s="26"/>
      <c r="B106" s="58" t="s">
        <v>156</v>
      </c>
      <c r="C106" s="28"/>
      <c r="D106" s="287">
        <v>0</v>
      </c>
      <c r="E106" s="287">
        <v>0</v>
      </c>
      <c r="F106" s="287"/>
      <c r="G106" s="287"/>
      <c r="H106" s="287"/>
      <c r="I106" s="287"/>
      <c r="J106" s="287"/>
      <c r="K106" s="287"/>
      <c r="L106" s="287"/>
      <c r="M106" s="287"/>
      <c r="N106" s="271"/>
      <c r="O106" s="269"/>
      <c r="P106" s="72"/>
      <c r="Q106" s="68"/>
      <c r="R106" s="68"/>
      <c r="S106" s="68"/>
    </row>
    <row r="107" spans="1:19" ht="107.25" customHeight="1" thickBot="1">
      <c r="A107" s="26"/>
      <c r="B107" s="59" t="s">
        <v>157</v>
      </c>
      <c r="C107" s="28"/>
      <c r="D107" s="287">
        <v>0</v>
      </c>
      <c r="E107" s="287">
        <v>0</v>
      </c>
      <c r="F107" s="287"/>
      <c r="G107" s="287"/>
      <c r="H107" s="287"/>
      <c r="I107" s="287"/>
      <c r="J107" s="287"/>
      <c r="K107" s="287"/>
      <c r="L107" s="287"/>
      <c r="M107" s="287"/>
      <c r="N107" s="271"/>
      <c r="O107" s="269"/>
      <c r="P107" s="72"/>
      <c r="Q107" s="68"/>
      <c r="R107" s="68"/>
      <c r="S107" s="68"/>
    </row>
    <row r="108" spans="1:19" ht="141" customHeight="1" thickBot="1">
      <c r="A108" s="26"/>
      <c r="B108" s="60" t="s">
        <v>370</v>
      </c>
      <c r="C108" s="28"/>
      <c r="D108" s="287">
        <v>0</v>
      </c>
      <c r="E108" s="287">
        <v>0</v>
      </c>
      <c r="F108" s="287"/>
      <c r="G108" s="287"/>
      <c r="H108" s="287"/>
      <c r="I108" s="287"/>
      <c r="J108" s="287"/>
      <c r="K108" s="287"/>
      <c r="L108" s="287"/>
      <c r="M108" s="287"/>
      <c r="N108" s="271"/>
      <c r="O108" s="269"/>
      <c r="P108" s="72"/>
      <c r="Q108" s="68"/>
      <c r="R108" s="68"/>
      <c r="S108" s="68"/>
    </row>
    <row r="109" spans="1:19" ht="119.25" customHeight="1" thickBot="1">
      <c r="A109" s="26"/>
      <c r="B109" s="59" t="s">
        <v>158</v>
      </c>
      <c r="C109" s="28"/>
      <c r="D109" s="287">
        <v>0</v>
      </c>
      <c r="E109" s="287">
        <v>0</v>
      </c>
      <c r="F109" s="287"/>
      <c r="G109" s="287"/>
      <c r="H109" s="287"/>
      <c r="I109" s="287"/>
      <c r="J109" s="287"/>
      <c r="K109" s="287"/>
      <c r="L109" s="287"/>
      <c r="M109" s="287"/>
      <c r="N109" s="271"/>
      <c r="O109" s="291"/>
      <c r="P109" s="73"/>
      <c r="Q109" s="68"/>
      <c r="R109" s="68"/>
      <c r="S109" s="68"/>
    </row>
    <row r="110" spans="1:19" ht="357.75" thickBot="1">
      <c r="A110" s="26"/>
      <c r="B110" s="61" t="s">
        <v>159</v>
      </c>
      <c r="C110" s="28"/>
      <c r="D110" s="287">
        <v>73.305999999999997</v>
      </c>
      <c r="E110" s="287">
        <v>73.305999999999997</v>
      </c>
      <c r="F110" s="287"/>
      <c r="G110" s="287"/>
      <c r="H110" s="287"/>
      <c r="I110" s="287"/>
      <c r="J110" s="287">
        <v>73.305999999999997</v>
      </c>
      <c r="K110" s="287">
        <v>73.305999999999997</v>
      </c>
      <c r="L110" s="287"/>
      <c r="M110" s="287"/>
      <c r="N110" s="269"/>
      <c r="O110" s="294"/>
      <c r="P110" s="41" t="s">
        <v>160</v>
      </c>
      <c r="Q110" s="68">
        <v>74.599999999999994</v>
      </c>
      <c r="R110" s="68">
        <v>74.599999999999994</v>
      </c>
      <c r="S110" s="360">
        <v>100</v>
      </c>
    </row>
    <row r="111" spans="1:19" ht="24.75" thickBot="1">
      <c r="A111" s="26"/>
      <c r="B111" s="62" t="s">
        <v>161</v>
      </c>
      <c r="C111" s="28"/>
      <c r="D111" s="287">
        <v>0</v>
      </c>
      <c r="E111" s="287">
        <v>0</v>
      </c>
      <c r="F111" s="287"/>
      <c r="G111" s="287"/>
      <c r="H111" s="287"/>
      <c r="I111" s="287"/>
      <c r="J111" s="287"/>
      <c r="K111" s="287"/>
      <c r="L111" s="287"/>
      <c r="M111" s="287"/>
      <c r="N111" s="271"/>
      <c r="O111" s="269"/>
      <c r="P111" s="81"/>
      <c r="Q111" s="68"/>
      <c r="R111" s="68"/>
      <c r="S111" s="68"/>
    </row>
    <row r="112" spans="1:19" ht="137.25" customHeight="1" thickBot="1">
      <c r="A112" s="26"/>
      <c r="B112" s="221" t="s">
        <v>162</v>
      </c>
      <c r="C112" s="28"/>
      <c r="D112" s="287">
        <v>904.29399999999998</v>
      </c>
      <c r="E112" s="287">
        <v>904.29399999999998</v>
      </c>
      <c r="F112" s="287">
        <v>885.92</v>
      </c>
      <c r="G112" s="287">
        <v>885.92</v>
      </c>
      <c r="H112" s="287">
        <v>18.079999999999998</v>
      </c>
      <c r="I112" s="287">
        <v>18.079999999999998</v>
      </c>
      <c r="J112" s="287">
        <v>0.29399999999999998</v>
      </c>
      <c r="K112" s="287">
        <v>0.29399999999999998</v>
      </c>
      <c r="L112" s="287"/>
      <c r="M112" s="287"/>
      <c r="N112" s="271"/>
      <c r="O112" s="269"/>
      <c r="P112" s="81"/>
      <c r="Q112" s="68"/>
      <c r="R112" s="68"/>
      <c r="S112" s="68"/>
    </row>
    <row r="113" spans="1:19" ht="90" thickBot="1">
      <c r="A113" s="26"/>
      <c r="B113" s="27" t="s">
        <v>163</v>
      </c>
      <c r="C113" s="28"/>
      <c r="D113" s="287">
        <v>3269.9459999999999</v>
      </c>
      <c r="E113" s="287">
        <v>3269.9459999999999</v>
      </c>
      <c r="F113" s="287">
        <v>0</v>
      </c>
      <c r="G113" s="287">
        <v>0</v>
      </c>
      <c r="H113" s="287">
        <v>3229</v>
      </c>
      <c r="I113" s="287">
        <v>3229</v>
      </c>
      <c r="J113" s="287">
        <v>40.945999999999998</v>
      </c>
      <c r="K113" s="287">
        <v>40.945999999999998</v>
      </c>
      <c r="L113" s="287">
        <v>0</v>
      </c>
      <c r="M113" s="287">
        <v>0</v>
      </c>
      <c r="N113" s="271">
        <v>100</v>
      </c>
      <c r="O113" s="288">
        <v>100</v>
      </c>
      <c r="P113" s="78"/>
      <c r="Q113" s="71"/>
      <c r="R113" s="68"/>
      <c r="S113" s="68"/>
    </row>
    <row r="114" spans="1:19" ht="306.75" thickBot="1">
      <c r="A114" s="26"/>
      <c r="B114" s="63" t="s">
        <v>164</v>
      </c>
      <c r="C114" s="28"/>
      <c r="D114" s="287">
        <v>0</v>
      </c>
      <c r="E114" s="287">
        <v>0</v>
      </c>
      <c r="F114" s="287"/>
      <c r="G114" s="287"/>
      <c r="H114" s="287"/>
      <c r="I114" s="287"/>
      <c r="J114" s="287"/>
      <c r="K114" s="287"/>
      <c r="L114" s="287"/>
      <c r="M114" s="287"/>
      <c r="N114" s="271"/>
      <c r="O114" s="291"/>
      <c r="P114" s="84" t="s">
        <v>165</v>
      </c>
      <c r="Q114" s="29">
        <v>22</v>
      </c>
      <c r="R114" s="68">
        <v>22</v>
      </c>
      <c r="S114" s="360">
        <v>100</v>
      </c>
    </row>
    <row r="115" spans="1:19" ht="204.75" thickBot="1">
      <c r="A115" s="26"/>
      <c r="B115" s="63" t="s">
        <v>166</v>
      </c>
      <c r="C115" s="28"/>
      <c r="D115" s="287">
        <v>3269.9459999999999</v>
      </c>
      <c r="E115" s="287">
        <v>3269.9459999999999</v>
      </c>
      <c r="F115" s="287"/>
      <c r="G115" s="287"/>
      <c r="H115" s="287">
        <v>3229</v>
      </c>
      <c r="I115" s="287">
        <v>3229</v>
      </c>
      <c r="J115" s="287">
        <v>40.945999999999998</v>
      </c>
      <c r="K115" s="287">
        <v>40.945999999999998</v>
      </c>
      <c r="L115" s="287"/>
      <c r="M115" s="287"/>
      <c r="N115" s="269"/>
      <c r="O115" s="294"/>
      <c r="P115" s="41" t="s">
        <v>167</v>
      </c>
      <c r="Q115" s="85">
        <v>33.9</v>
      </c>
      <c r="R115" s="82">
        <v>33.9</v>
      </c>
      <c r="S115" s="360">
        <v>100</v>
      </c>
    </row>
    <row r="116" spans="1:19" ht="115.5" thickBot="1">
      <c r="A116" s="26"/>
      <c r="B116" s="27" t="s">
        <v>168</v>
      </c>
      <c r="C116" s="28"/>
      <c r="D116" s="287">
        <v>13578.53</v>
      </c>
      <c r="E116" s="287">
        <v>13578.53</v>
      </c>
      <c r="F116" s="287">
        <v>0</v>
      </c>
      <c r="G116" s="287">
        <v>0</v>
      </c>
      <c r="H116" s="287">
        <v>0</v>
      </c>
      <c r="I116" s="287">
        <v>0</v>
      </c>
      <c r="J116" s="287">
        <v>13578.53</v>
      </c>
      <c r="K116" s="287">
        <v>13578.53</v>
      </c>
      <c r="L116" s="287">
        <v>0</v>
      </c>
      <c r="M116" s="287">
        <v>0</v>
      </c>
      <c r="N116" s="271">
        <v>100</v>
      </c>
      <c r="O116" s="288">
        <v>100</v>
      </c>
      <c r="P116" s="77"/>
      <c r="Q116" s="68"/>
      <c r="R116" s="68"/>
      <c r="S116" s="68"/>
    </row>
    <row r="117" spans="1:19" ht="281.25" thickBot="1">
      <c r="A117" s="26"/>
      <c r="B117" s="64" t="s">
        <v>169</v>
      </c>
      <c r="C117" s="28"/>
      <c r="D117" s="287">
        <v>3042.7310000000002</v>
      </c>
      <c r="E117" s="287">
        <v>3042.7310000000002</v>
      </c>
      <c r="F117" s="287"/>
      <c r="G117" s="287"/>
      <c r="H117" s="287"/>
      <c r="I117" s="287"/>
      <c r="J117" s="287">
        <v>3042.7310000000002</v>
      </c>
      <c r="K117" s="287">
        <v>3042.7310000000002</v>
      </c>
      <c r="L117" s="287"/>
      <c r="M117" s="287"/>
      <c r="N117" s="271"/>
      <c r="O117" s="269"/>
      <c r="P117" s="43" t="s">
        <v>170</v>
      </c>
      <c r="Q117" s="68">
        <v>100</v>
      </c>
      <c r="R117" s="68">
        <v>100</v>
      </c>
      <c r="S117" s="68">
        <v>100</v>
      </c>
    </row>
    <row r="118" spans="1:19" ht="291" customHeight="1" thickBot="1">
      <c r="A118" s="26"/>
      <c r="B118" s="65" t="s">
        <v>171</v>
      </c>
      <c r="C118" s="28"/>
      <c r="D118" s="287">
        <v>10535.799000000001</v>
      </c>
      <c r="E118" s="287">
        <v>10535.799000000001</v>
      </c>
      <c r="F118" s="287"/>
      <c r="G118" s="287"/>
      <c r="H118" s="287"/>
      <c r="I118" s="287"/>
      <c r="J118" s="287">
        <v>10535.799000000001</v>
      </c>
      <c r="K118" s="287">
        <v>10535.799000000001</v>
      </c>
      <c r="L118" s="287"/>
      <c r="M118" s="287"/>
      <c r="N118" s="271"/>
      <c r="O118" s="269"/>
      <c r="P118" s="78"/>
      <c r="Q118" s="68"/>
      <c r="R118" s="68"/>
      <c r="S118" s="68"/>
    </row>
    <row r="119" spans="1:19" ht="51.75" thickBot="1">
      <c r="A119" s="26"/>
      <c r="B119" s="27" t="s">
        <v>172</v>
      </c>
      <c r="C119" s="28"/>
      <c r="D119" s="287">
        <v>0</v>
      </c>
      <c r="E119" s="287">
        <v>0</v>
      </c>
      <c r="F119" s="287">
        <v>0</v>
      </c>
      <c r="G119" s="287">
        <v>0</v>
      </c>
      <c r="H119" s="287">
        <v>0</v>
      </c>
      <c r="I119" s="287">
        <v>0</v>
      </c>
      <c r="J119" s="287">
        <v>0</v>
      </c>
      <c r="K119" s="287">
        <v>0</v>
      </c>
      <c r="L119" s="287">
        <v>0</v>
      </c>
      <c r="M119" s="287">
        <v>0</v>
      </c>
      <c r="N119" s="271">
        <v>100</v>
      </c>
      <c r="O119" s="288"/>
      <c r="P119" s="78"/>
      <c r="Q119" s="68"/>
      <c r="R119" s="68"/>
      <c r="S119" s="68"/>
    </row>
    <row r="120" spans="1:19" ht="157.5" customHeight="1" thickBot="1">
      <c r="A120" s="26"/>
      <c r="B120" s="62" t="s">
        <v>173</v>
      </c>
      <c r="C120" s="28"/>
      <c r="D120" s="287">
        <v>0</v>
      </c>
      <c r="E120" s="287">
        <v>0</v>
      </c>
      <c r="F120" s="287"/>
      <c r="G120" s="287"/>
      <c r="H120" s="287"/>
      <c r="I120" s="287"/>
      <c r="J120" s="287"/>
      <c r="K120" s="287"/>
      <c r="L120" s="287"/>
      <c r="M120" s="287"/>
      <c r="N120" s="271"/>
      <c r="O120" s="269"/>
      <c r="P120" s="41" t="s">
        <v>174</v>
      </c>
      <c r="Q120" s="68">
        <v>1059</v>
      </c>
      <c r="R120" s="68">
        <v>1059</v>
      </c>
      <c r="S120" s="71">
        <v>100</v>
      </c>
    </row>
    <row r="121" spans="1:19" ht="396.75" thickBot="1">
      <c r="A121" s="26"/>
      <c r="B121" s="66" t="s">
        <v>175</v>
      </c>
      <c r="C121" s="28"/>
      <c r="D121" s="287">
        <v>0</v>
      </c>
      <c r="E121" s="287">
        <v>0</v>
      </c>
      <c r="F121" s="287"/>
      <c r="G121" s="287"/>
      <c r="H121" s="287"/>
      <c r="I121" s="287"/>
      <c r="J121" s="287"/>
      <c r="K121" s="287"/>
      <c r="L121" s="287"/>
      <c r="M121" s="287"/>
      <c r="N121" s="271"/>
      <c r="O121" s="269"/>
      <c r="P121" s="41" t="s">
        <v>176</v>
      </c>
      <c r="Q121" s="68">
        <v>7.1</v>
      </c>
      <c r="R121" s="68">
        <v>7.1</v>
      </c>
      <c r="S121" s="68">
        <v>100</v>
      </c>
    </row>
    <row r="122" spans="1:19" ht="24.75" thickBot="1">
      <c r="A122" s="26"/>
      <c r="B122" s="66" t="s">
        <v>177</v>
      </c>
      <c r="C122" s="28"/>
      <c r="D122" s="287">
        <v>0</v>
      </c>
      <c r="E122" s="287">
        <v>0</v>
      </c>
      <c r="F122" s="287"/>
      <c r="G122" s="287"/>
      <c r="H122" s="295"/>
      <c r="I122" s="295"/>
      <c r="J122" s="287"/>
      <c r="K122" s="287"/>
      <c r="L122" s="287"/>
      <c r="M122" s="287"/>
      <c r="N122" s="271"/>
      <c r="O122" s="269"/>
      <c r="P122" s="78"/>
      <c r="Q122" s="68"/>
      <c r="R122" s="68"/>
      <c r="S122" s="68"/>
    </row>
    <row r="123" spans="1:19" ht="60.75" thickBot="1">
      <c r="A123" s="26"/>
      <c r="B123" s="67" t="s">
        <v>178</v>
      </c>
      <c r="C123" s="28"/>
      <c r="D123" s="287">
        <v>0</v>
      </c>
      <c r="E123" s="287">
        <v>0</v>
      </c>
      <c r="F123" s="287"/>
      <c r="G123" s="293"/>
      <c r="H123" s="303"/>
      <c r="I123" s="303"/>
      <c r="J123" s="287"/>
      <c r="K123" s="287"/>
      <c r="L123" s="287"/>
      <c r="M123" s="287"/>
      <c r="N123" s="271"/>
      <c r="O123" s="269"/>
      <c r="P123" s="78"/>
      <c r="Q123" s="68"/>
      <c r="R123" s="68"/>
      <c r="S123" s="68"/>
    </row>
    <row r="124" spans="1:19" ht="72.75" customHeight="1" thickBot="1">
      <c r="A124" s="54"/>
      <c r="B124" s="66" t="s">
        <v>179</v>
      </c>
      <c r="C124" s="28"/>
      <c r="D124" s="287">
        <v>0</v>
      </c>
      <c r="E124" s="287">
        <v>0</v>
      </c>
      <c r="F124" s="287"/>
      <c r="G124" s="287"/>
      <c r="H124" s="287"/>
      <c r="I124" s="287"/>
      <c r="J124" s="287"/>
      <c r="K124" s="287"/>
      <c r="L124" s="287"/>
      <c r="M124" s="287"/>
      <c r="N124" s="271"/>
      <c r="O124" s="269"/>
      <c r="P124" s="78"/>
      <c r="Q124" s="68"/>
      <c r="R124" s="68"/>
      <c r="S124" s="68"/>
    </row>
    <row r="125" spans="1:19" ht="77.25" thickBot="1">
      <c r="A125" s="54"/>
      <c r="B125" s="72" t="s">
        <v>180</v>
      </c>
      <c r="C125" s="28"/>
      <c r="D125" s="287">
        <v>0</v>
      </c>
      <c r="E125" s="287">
        <v>0</v>
      </c>
      <c r="F125" s="287"/>
      <c r="G125" s="287"/>
      <c r="H125" s="287"/>
      <c r="I125" s="287"/>
      <c r="J125" s="287"/>
      <c r="K125" s="287"/>
      <c r="L125" s="287"/>
      <c r="M125" s="287"/>
      <c r="N125" s="271"/>
      <c r="O125" s="269"/>
      <c r="P125" s="78"/>
      <c r="Q125" s="68"/>
      <c r="R125" s="68"/>
      <c r="S125" s="68"/>
    </row>
    <row r="126" spans="1:19" ht="153.75" thickBot="1">
      <c r="A126" s="26"/>
      <c r="B126" s="27" t="s">
        <v>181</v>
      </c>
      <c r="C126" s="28"/>
      <c r="D126" s="287">
        <v>21564.973999999998</v>
      </c>
      <c r="E126" s="287">
        <v>21564.973999999998</v>
      </c>
      <c r="F126" s="287">
        <v>0</v>
      </c>
      <c r="G126" s="287">
        <v>0</v>
      </c>
      <c r="H126" s="287">
        <v>290</v>
      </c>
      <c r="I126" s="287">
        <v>290</v>
      </c>
      <c r="J126" s="287">
        <v>21274.973999999998</v>
      </c>
      <c r="K126" s="287">
        <v>21274.973999999998</v>
      </c>
      <c r="L126" s="287"/>
      <c r="M126" s="287"/>
      <c r="N126" s="271">
        <v>100</v>
      </c>
      <c r="O126" s="288">
        <v>100</v>
      </c>
      <c r="P126" s="41" t="s">
        <v>182</v>
      </c>
      <c r="Q126" s="82">
        <v>43</v>
      </c>
      <c r="R126" s="82">
        <v>43</v>
      </c>
      <c r="S126" s="360">
        <v>100</v>
      </c>
    </row>
    <row r="127" spans="1:19" ht="101.25" customHeight="1" thickBot="1">
      <c r="A127" s="26"/>
      <c r="B127" s="66" t="s">
        <v>183</v>
      </c>
      <c r="C127" s="28"/>
      <c r="D127" s="287">
        <v>53.564</v>
      </c>
      <c r="E127" s="287">
        <v>53.564</v>
      </c>
      <c r="F127" s="287"/>
      <c r="G127" s="287"/>
      <c r="H127" s="287"/>
      <c r="I127" s="287"/>
      <c r="J127" s="287">
        <v>53.564</v>
      </c>
      <c r="K127" s="287">
        <v>53.564</v>
      </c>
      <c r="L127" s="287"/>
      <c r="M127" s="287"/>
      <c r="N127" s="271"/>
      <c r="O127" s="269"/>
      <c r="P127" s="78"/>
      <c r="Q127" s="82"/>
      <c r="R127" s="82"/>
      <c r="S127" s="68"/>
    </row>
    <row r="128" spans="1:19" ht="345" thickBot="1">
      <c r="A128" s="54"/>
      <c r="B128" s="66" t="s">
        <v>184</v>
      </c>
      <c r="C128" s="28"/>
      <c r="D128" s="287">
        <v>21511.41</v>
      </c>
      <c r="E128" s="287">
        <v>21511.41</v>
      </c>
      <c r="F128" s="287"/>
      <c r="G128" s="287"/>
      <c r="H128" s="287">
        <v>290</v>
      </c>
      <c r="I128" s="287">
        <v>290</v>
      </c>
      <c r="J128" s="287">
        <v>21221.41</v>
      </c>
      <c r="K128" s="287">
        <v>21221.41</v>
      </c>
      <c r="L128" s="287"/>
      <c r="M128" s="287"/>
      <c r="N128" s="271"/>
      <c r="O128" s="304"/>
      <c r="P128" s="41" t="s">
        <v>185</v>
      </c>
      <c r="Q128" s="86">
        <v>6.5</v>
      </c>
      <c r="R128" s="82">
        <v>6.5</v>
      </c>
      <c r="S128" s="360">
        <v>100</v>
      </c>
    </row>
    <row r="129" spans="1:19" ht="271.5" customHeight="1">
      <c r="A129" s="91">
        <v>3</v>
      </c>
      <c r="B129" s="91" t="s">
        <v>368</v>
      </c>
      <c r="C129" s="91"/>
      <c r="D129" s="305">
        <f>D135+D138+D141</f>
        <v>24716</v>
      </c>
      <c r="E129" s="305">
        <f>E135+E138+E141</f>
        <v>20124.300000000003</v>
      </c>
      <c r="F129" s="305">
        <f t="shared" ref="F129:M129" si="9">F135+F138+F141</f>
        <v>701.8</v>
      </c>
      <c r="G129" s="305">
        <f t="shared" si="9"/>
        <v>701.8</v>
      </c>
      <c r="H129" s="305">
        <f t="shared" si="9"/>
        <v>23514.199999999997</v>
      </c>
      <c r="I129" s="305">
        <f t="shared" si="9"/>
        <v>18922.5</v>
      </c>
      <c r="J129" s="305">
        <f t="shared" si="9"/>
        <v>500</v>
      </c>
      <c r="K129" s="305">
        <f t="shared" si="9"/>
        <v>500</v>
      </c>
      <c r="L129" s="305">
        <f t="shared" si="9"/>
        <v>0</v>
      </c>
      <c r="M129" s="305">
        <f t="shared" si="9"/>
        <v>0</v>
      </c>
      <c r="N129" s="306">
        <v>100</v>
      </c>
      <c r="O129" s="306">
        <f>E129/D129*100</f>
        <v>81.422155688622766</v>
      </c>
      <c r="P129" s="99" t="s">
        <v>186</v>
      </c>
      <c r="Q129" s="100">
        <v>36.799999999999997</v>
      </c>
      <c r="R129" s="100">
        <v>36.799999999999997</v>
      </c>
      <c r="S129" s="361">
        <v>100</v>
      </c>
    </row>
    <row r="130" spans="1:19" ht="191.25">
      <c r="A130" s="97"/>
      <c r="B130" s="96"/>
      <c r="C130" s="96"/>
      <c r="D130" s="307"/>
      <c r="E130" s="307"/>
      <c r="F130" s="307"/>
      <c r="G130" s="307"/>
      <c r="H130" s="307"/>
      <c r="I130" s="307"/>
      <c r="J130" s="307"/>
      <c r="K130" s="307"/>
      <c r="L130" s="307"/>
      <c r="M130" s="307"/>
      <c r="N130" s="308"/>
      <c r="O130" s="308"/>
      <c r="P130" s="92" t="s">
        <v>187</v>
      </c>
      <c r="Q130" s="93">
        <v>6</v>
      </c>
      <c r="R130" s="93">
        <v>6</v>
      </c>
      <c r="S130" s="362">
        <v>100</v>
      </c>
    </row>
    <row r="131" spans="1:19" ht="178.5">
      <c r="A131" s="97"/>
      <c r="B131" s="96"/>
      <c r="C131" s="96"/>
      <c r="D131" s="307"/>
      <c r="E131" s="307"/>
      <c r="F131" s="307"/>
      <c r="G131" s="307"/>
      <c r="H131" s="307"/>
      <c r="I131" s="307"/>
      <c r="J131" s="307"/>
      <c r="K131" s="307"/>
      <c r="L131" s="307"/>
      <c r="M131" s="307"/>
      <c r="N131" s="308"/>
      <c r="O131" s="308"/>
      <c r="P131" s="92" t="s">
        <v>188</v>
      </c>
      <c r="Q131" s="93">
        <v>75</v>
      </c>
      <c r="R131" s="93">
        <v>75</v>
      </c>
      <c r="S131" s="362">
        <v>100</v>
      </c>
    </row>
    <row r="132" spans="1:19" ht="242.25">
      <c r="A132" s="97"/>
      <c r="B132" s="96"/>
      <c r="C132" s="96"/>
      <c r="D132" s="307"/>
      <c r="E132" s="307"/>
      <c r="F132" s="307"/>
      <c r="G132" s="307"/>
      <c r="H132" s="307"/>
      <c r="I132" s="307"/>
      <c r="J132" s="307"/>
      <c r="K132" s="307"/>
      <c r="L132" s="307"/>
      <c r="M132" s="307"/>
      <c r="N132" s="308"/>
      <c r="O132" s="308"/>
      <c r="P132" s="92" t="s">
        <v>189</v>
      </c>
      <c r="Q132" s="93">
        <v>11</v>
      </c>
      <c r="R132" s="93">
        <v>11</v>
      </c>
      <c r="S132" s="362">
        <v>100</v>
      </c>
    </row>
    <row r="133" spans="1:19" ht="204">
      <c r="A133" s="97"/>
      <c r="B133" s="96"/>
      <c r="C133" s="96"/>
      <c r="D133" s="307"/>
      <c r="E133" s="307"/>
      <c r="F133" s="307"/>
      <c r="G133" s="307"/>
      <c r="H133" s="307"/>
      <c r="I133" s="307"/>
      <c r="J133" s="307"/>
      <c r="K133" s="307"/>
      <c r="L133" s="307"/>
      <c r="M133" s="307"/>
      <c r="N133" s="308"/>
      <c r="O133" s="308"/>
      <c r="P133" s="92" t="s">
        <v>190</v>
      </c>
      <c r="Q133" s="93">
        <v>17.5</v>
      </c>
      <c r="R133" s="93">
        <v>17.5</v>
      </c>
      <c r="S133" s="362">
        <v>100</v>
      </c>
    </row>
    <row r="134" spans="1:19" ht="102">
      <c r="A134" s="97"/>
      <c r="B134" s="96"/>
      <c r="C134" s="96"/>
      <c r="D134" s="307"/>
      <c r="E134" s="307"/>
      <c r="F134" s="307"/>
      <c r="G134" s="307"/>
      <c r="H134" s="307"/>
      <c r="I134" s="307"/>
      <c r="J134" s="307"/>
      <c r="K134" s="307"/>
      <c r="L134" s="307"/>
      <c r="M134" s="307"/>
      <c r="N134" s="307"/>
      <c r="O134" s="307"/>
      <c r="P134" s="92" t="s">
        <v>191</v>
      </c>
      <c r="Q134" s="93">
        <v>4</v>
      </c>
      <c r="R134" s="93">
        <v>4</v>
      </c>
      <c r="S134" s="362">
        <v>100</v>
      </c>
    </row>
    <row r="135" spans="1:19" ht="250.5" customHeight="1">
      <c r="A135" s="95"/>
      <c r="B135" s="96" t="s">
        <v>192</v>
      </c>
      <c r="C135" s="96"/>
      <c r="D135" s="307">
        <f>D136+D137</f>
        <v>2585.5</v>
      </c>
      <c r="E135" s="307">
        <f t="shared" ref="E135:M135" si="10">E136+E137</f>
        <v>2585.5</v>
      </c>
      <c r="F135" s="307">
        <f t="shared" si="10"/>
        <v>701.8</v>
      </c>
      <c r="G135" s="307">
        <f t="shared" si="10"/>
        <v>701.8</v>
      </c>
      <c r="H135" s="307">
        <f t="shared" si="10"/>
        <v>1383.7</v>
      </c>
      <c r="I135" s="307">
        <f t="shared" si="10"/>
        <v>1383.7</v>
      </c>
      <c r="J135" s="307">
        <f t="shared" si="10"/>
        <v>500</v>
      </c>
      <c r="K135" s="307">
        <f t="shared" si="10"/>
        <v>500</v>
      </c>
      <c r="L135" s="307">
        <f t="shared" si="10"/>
        <v>0</v>
      </c>
      <c r="M135" s="307">
        <f t="shared" si="10"/>
        <v>0</v>
      </c>
      <c r="N135" s="309">
        <v>100</v>
      </c>
      <c r="O135" s="309">
        <v>100</v>
      </c>
      <c r="P135" s="96" t="s">
        <v>193</v>
      </c>
      <c r="Q135" s="93">
        <v>36.799999999999997</v>
      </c>
      <c r="R135" s="93">
        <v>36.799999999999997</v>
      </c>
      <c r="S135" s="362">
        <v>100</v>
      </c>
    </row>
    <row r="136" spans="1:19" ht="191.25">
      <c r="A136" s="95"/>
      <c r="B136" s="96" t="s">
        <v>194</v>
      </c>
      <c r="C136" s="96"/>
      <c r="D136" s="307">
        <f>F136+H136+J136</f>
        <v>2585.5</v>
      </c>
      <c r="E136" s="307">
        <f>G136+I136+K136</f>
        <v>2585.5</v>
      </c>
      <c r="F136" s="307">
        <v>701.8</v>
      </c>
      <c r="G136" s="307">
        <v>701.8</v>
      </c>
      <c r="H136" s="307">
        <v>1383.7</v>
      </c>
      <c r="I136" s="307">
        <v>1383.7</v>
      </c>
      <c r="J136" s="307">
        <v>500</v>
      </c>
      <c r="K136" s="307">
        <v>500</v>
      </c>
      <c r="L136" s="307"/>
      <c r="M136" s="307"/>
      <c r="N136" s="309">
        <v>100</v>
      </c>
      <c r="O136" s="309">
        <v>100</v>
      </c>
      <c r="P136" s="92" t="s">
        <v>187</v>
      </c>
      <c r="Q136" s="93">
        <v>6</v>
      </c>
      <c r="R136" s="93">
        <v>6</v>
      </c>
      <c r="S136" s="362">
        <v>100</v>
      </c>
    </row>
    <row r="137" spans="1:19" ht="315" customHeight="1">
      <c r="A137" s="95"/>
      <c r="B137" s="96" t="s">
        <v>195</v>
      </c>
      <c r="C137" s="96"/>
      <c r="D137" s="307">
        <f>F137+H137+J137</f>
        <v>0</v>
      </c>
      <c r="E137" s="307">
        <f>G137+I137+K137</f>
        <v>0</v>
      </c>
      <c r="F137" s="307"/>
      <c r="G137" s="307"/>
      <c r="H137" s="307"/>
      <c r="I137" s="307"/>
      <c r="J137" s="307"/>
      <c r="K137" s="307"/>
      <c r="L137" s="307"/>
      <c r="M137" s="307"/>
      <c r="N137" s="310"/>
      <c r="O137" s="310"/>
      <c r="P137" s="92" t="s">
        <v>188</v>
      </c>
      <c r="Q137" s="93">
        <v>75</v>
      </c>
      <c r="R137" s="93">
        <v>75</v>
      </c>
      <c r="S137" s="362">
        <v>100</v>
      </c>
    </row>
    <row r="138" spans="1:19" ht="89.25">
      <c r="A138" s="95"/>
      <c r="B138" s="96" t="s">
        <v>196</v>
      </c>
      <c r="C138" s="96"/>
      <c r="D138" s="307">
        <f>D139+D140</f>
        <v>295.89999999999998</v>
      </c>
      <c r="E138" s="307">
        <f t="shared" ref="E138:M138" si="11">E139+E140</f>
        <v>295.89999999999998</v>
      </c>
      <c r="F138" s="307">
        <f t="shared" si="11"/>
        <v>0</v>
      </c>
      <c r="G138" s="307">
        <f t="shared" si="11"/>
        <v>0</v>
      </c>
      <c r="H138" s="307">
        <f t="shared" si="11"/>
        <v>295.89999999999998</v>
      </c>
      <c r="I138" s="307">
        <f t="shared" si="11"/>
        <v>295.89999999999998</v>
      </c>
      <c r="J138" s="307">
        <f t="shared" si="11"/>
        <v>0</v>
      </c>
      <c r="K138" s="307">
        <f t="shared" si="11"/>
        <v>0</v>
      </c>
      <c r="L138" s="307">
        <f t="shared" si="11"/>
        <v>0</v>
      </c>
      <c r="M138" s="307">
        <f t="shared" si="11"/>
        <v>0</v>
      </c>
      <c r="N138" s="309">
        <v>100</v>
      </c>
      <c r="O138" s="309">
        <v>100</v>
      </c>
      <c r="P138" s="96" t="s">
        <v>197</v>
      </c>
      <c r="Q138" s="93"/>
      <c r="R138" s="93"/>
      <c r="S138" s="362"/>
    </row>
    <row r="139" spans="1:19" ht="242.25">
      <c r="A139" s="95"/>
      <c r="B139" s="96" t="s">
        <v>198</v>
      </c>
      <c r="C139" s="96"/>
      <c r="D139" s="307">
        <f>F139+H139+J139</f>
        <v>295.89999999999998</v>
      </c>
      <c r="E139" s="307">
        <f>G139+I139+K139</f>
        <v>295.89999999999998</v>
      </c>
      <c r="F139" s="307"/>
      <c r="G139" s="307"/>
      <c r="H139" s="307">
        <v>295.89999999999998</v>
      </c>
      <c r="I139" s="307">
        <v>295.89999999999998</v>
      </c>
      <c r="J139" s="307"/>
      <c r="K139" s="307"/>
      <c r="L139" s="307"/>
      <c r="M139" s="307"/>
      <c r="N139" s="309">
        <v>100</v>
      </c>
      <c r="O139" s="309">
        <v>100</v>
      </c>
      <c r="P139" s="92" t="s">
        <v>189</v>
      </c>
      <c r="Q139" s="93">
        <v>11</v>
      </c>
      <c r="R139" s="93">
        <v>11</v>
      </c>
      <c r="S139" s="362">
        <v>100</v>
      </c>
    </row>
    <row r="140" spans="1:19" ht="150.75" customHeight="1">
      <c r="A140" s="95"/>
      <c r="B140" s="96" t="s">
        <v>199</v>
      </c>
      <c r="C140" s="96"/>
      <c r="D140" s="307">
        <f>F140+H140+J140</f>
        <v>0</v>
      </c>
      <c r="E140" s="307">
        <f>G140+I140+K140</f>
        <v>0</v>
      </c>
      <c r="F140" s="307"/>
      <c r="G140" s="307"/>
      <c r="H140" s="307"/>
      <c r="I140" s="307"/>
      <c r="J140" s="307"/>
      <c r="K140" s="307"/>
      <c r="L140" s="307"/>
      <c r="M140" s="307"/>
      <c r="N140" s="309">
        <v>100</v>
      </c>
      <c r="O140" s="309">
        <v>100</v>
      </c>
      <c r="P140" s="96" t="s">
        <v>197</v>
      </c>
      <c r="Q140" s="93"/>
      <c r="R140" s="93"/>
      <c r="S140" s="362"/>
    </row>
    <row r="141" spans="1:19" ht="216.75">
      <c r="A141" s="95"/>
      <c r="B141" s="96" t="s">
        <v>200</v>
      </c>
      <c r="C141" s="96"/>
      <c r="D141" s="307">
        <f>D142+D143+D144+D145</f>
        <v>21834.6</v>
      </c>
      <c r="E141" s="307">
        <f t="shared" ref="E141:M141" si="12">E142+E143+E144+E145</f>
        <v>17242.900000000001</v>
      </c>
      <c r="F141" s="307">
        <f t="shared" si="12"/>
        <v>0</v>
      </c>
      <c r="G141" s="307">
        <f t="shared" si="12"/>
        <v>0</v>
      </c>
      <c r="H141" s="307">
        <f t="shared" si="12"/>
        <v>21834.6</v>
      </c>
      <c r="I141" s="307">
        <f t="shared" si="12"/>
        <v>17242.900000000001</v>
      </c>
      <c r="J141" s="307">
        <f t="shared" si="12"/>
        <v>0</v>
      </c>
      <c r="K141" s="307">
        <f t="shared" si="12"/>
        <v>0</v>
      </c>
      <c r="L141" s="307">
        <f t="shared" si="12"/>
        <v>0</v>
      </c>
      <c r="M141" s="307">
        <f t="shared" si="12"/>
        <v>0</v>
      </c>
      <c r="N141" s="309">
        <v>100</v>
      </c>
      <c r="O141" s="308">
        <f>E141/D141*100</f>
        <v>78.970533007245393</v>
      </c>
      <c r="P141" s="96" t="s">
        <v>197</v>
      </c>
      <c r="Q141" s="93"/>
      <c r="R141" s="93"/>
      <c r="S141" s="362"/>
    </row>
    <row r="142" spans="1:19" ht="138" customHeight="1">
      <c r="A142" s="95"/>
      <c r="B142" s="96" t="s">
        <v>201</v>
      </c>
      <c r="C142" s="96"/>
      <c r="D142" s="307">
        <f t="shared" ref="D142:E145" si="13">F142+H142+J142</f>
        <v>14165.1</v>
      </c>
      <c r="E142" s="307">
        <f t="shared" si="13"/>
        <v>13089</v>
      </c>
      <c r="F142" s="307"/>
      <c r="G142" s="307"/>
      <c r="H142" s="307">
        <v>14165.1</v>
      </c>
      <c r="I142" s="307">
        <v>13089</v>
      </c>
      <c r="J142" s="307"/>
      <c r="K142" s="307"/>
      <c r="L142" s="307"/>
      <c r="M142" s="307"/>
      <c r="N142" s="309">
        <v>100</v>
      </c>
      <c r="O142" s="308">
        <f>E142/D142*100</f>
        <v>92.403159878857196</v>
      </c>
      <c r="P142" s="96" t="s">
        <v>197</v>
      </c>
      <c r="Q142" s="93"/>
      <c r="R142" s="93"/>
      <c r="S142" s="362"/>
    </row>
    <row r="143" spans="1:19" ht="105.75" customHeight="1">
      <c r="A143" s="95"/>
      <c r="B143" s="96" t="s">
        <v>202</v>
      </c>
      <c r="C143" s="96"/>
      <c r="D143" s="307">
        <f t="shared" si="13"/>
        <v>0</v>
      </c>
      <c r="E143" s="307">
        <f t="shared" si="13"/>
        <v>0</v>
      </c>
      <c r="F143" s="307"/>
      <c r="G143" s="311"/>
      <c r="H143" s="307"/>
      <c r="I143" s="307"/>
      <c r="J143" s="307"/>
      <c r="K143" s="307"/>
      <c r="L143" s="307"/>
      <c r="M143" s="307"/>
      <c r="N143" s="310"/>
      <c r="O143" s="310"/>
      <c r="P143" s="96" t="s">
        <v>197</v>
      </c>
      <c r="Q143" s="93"/>
      <c r="R143" s="93"/>
      <c r="S143" s="362"/>
    </row>
    <row r="144" spans="1:19" ht="204">
      <c r="A144" s="95"/>
      <c r="B144" s="96" t="s">
        <v>203</v>
      </c>
      <c r="C144" s="96"/>
      <c r="D144" s="307">
        <f t="shared" si="13"/>
        <v>7669.5</v>
      </c>
      <c r="E144" s="307">
        <f t="shared" si="13"/>
        <v>4153.8999999999996</v>
      </c>
      <c r="F144" s="307"/>
      <c r="G144" s="307"/>
      <c r="H144" s="307">
        <v>7669.5</v>
      </c>
      <c r="I144" s="307">
        <v>4153.8999999999996</v>
      </c>
      <c r="J144" s="307"/>
      <c r="K144" s="307"/>
      <c r="L144" s="307"/>
      <c r="M144" s="307"/>
      <c r="N144" s="310"/>
      <c r="O144" s="308">
        <f>E144/D144*100</f>
        <v>54.161288219571027</v>
      </c>
      <c r="P144" s="96" t="s">
        <v>204</v>
      </c>
      <c r="Q144" s="93">
        <v>17.5</v>
      </c>
      <c r="R144" s="93">
        <v>17.5</v>
      </c>
      <c r="S144" s="362">
        <v>100</v>
      </c>
    </row>
    <row r="145" spans="1:19" ht="192" customHeight="1">
      <c r="A145" s="95"/>
      <c r="B145" s="96" t="s">
        <v>205</v>
      </c>
      <c r="C145" s="96"/>
      <c r="D145" s="307">
        <f t="shared" si="13"/>
        <v>0</v>
      </c>
      <c r="E145" s="307">
        <f t="shared" si="13"/>
        <v>0</v>
      </c>
      <c r="F145" s="307"/>
      <c r="G145" s="307"/>
      <c r="H145" s="307"/>
      <c r="I145" s="307"/>
      <c r="J145" s="307"/>
      <c r="K145" s="307"/>
      <c r="L145" s="307"/>
      <c r="M145" s="307"/>
      <c r="N145" s="310"/>
      <c r="O145" s="310"/>
      <c r="P145" s="96" t="s">
        <v>206</v>
      </c>
      <c r="Q145" s="93">
        <v>4</v>
      </c>
      <c r="R145" s="93">
        <v>4</v>
      </c>
      <c r="S145" s="362">
        <v>100</v>
      </c>
    </row>
    <row r="146" spans="1:19" ht="177.75" customHeight="1">
      <c r="A146" s="234">
        <v>4</v>
      </c>
      <c r="B146" s="247" t="s">
        <v>372</v>
      </c>
      <c r="C146" s="247"/>
      <c r="D146" s="254">
        <f>F146+H146+J146+L146</f>
        <v>5960.3</v>
      </c>
      <c r="E146" s="254">
        <f>G146+I146+K146+M146</f>
        <v>5450.1</v>
      </c>
      <c r="F146" s="254">
        <v>0</v>
      </c>
      <c r="G146" s="254">
        <v>0</v>
      </c>
      <c r="H146" s="254">
        <f>H147+H149+H150</f>
        <v>4983</v>
      </c>
      <c r="I146" s="254">
        <f t="shared" ref="I146:M146" si="14">I147+I149+I150</f>
        <v>4519.2</v>
      </c>
      <c r="J146" s="254">
        <f>J147+J149+J150+J148</f>
        <v>945.7</v>
      </c>
      <c r="K146" s="254">
        <f>K147+K149+K150+K148</f>
        <v>899.3</v>
      </c>
      <c r="L146" s="254">
        <f t="shared" si="14"/>
        <v>31.6</v>
      </c>
      <c r="M146" s="254">
        <f t="shared" si="14"/>
        <v>31.6</v>
      </c>
      <c r="N146" s="255">
        <v>100</v>
      </c>
      <c r="O146" s="256">
        <v>90.8</v>
      </c>
      <c r="P146" s="257"/>
      <c r="Q146" s="258"/>
      <c r="R146" s="258"/>
      <c r="S146" s="363"/>
    </row>
    <row r="147" spans="1:19" ht="294">
      <c r="A147" s="101">
        <v>1</v>
      </c>
      <c r="B147" s="102" t="s">
        <v>207</v>
      </c>
      <c r="C147" s="102"/>
      <c r="D147" s="312">
        <f>H148+J148+L148</f>
        <v>331.6</v>
      </c>
      <c r="E147" s="312">
        <f>I147+K147+M147</f>
        <v>31.6</v>
      </c>
      <c r="F147" s="313"/>
      <c r="G147" s="313"/>
      <c r="H147" s="313"/>
      <c r="I147" s="313"/>
      <c r="J147" s="313">
        <v>0</v>
      </c>
      <c r="K147" s="313">
        <v>0</v>
      </c>
      <c r="L147" s="313">
        <v>31.6</v>
      </c>
      <c r="M147" s="313">
        <v>31.6</v>
      </c>
      <c r="N147" s="313">
        <v>100</v>
      </c>
      <c r="O147" s="313">
        <v>100</v>
      </c>
      <c r="P147" s="102" t="s">
        <v>208</v>
      </c>
      <c r="Q147" s="105">
        <v>340</v>
      </c>
      <c r="R147" s="105">
        <v>340</v>
      </c>
      <c r="S147" s="364">
        <v>100</v>
      </c>
    </row>
    <row r="148" spans="1:19" ht="153.75">
      <c r="A148" s="104">
        <v>2</v>
      </c>
      <c r="B148" s="102" t="s">
        <v>209</v>
      </c>
      <c r="C148" s="102"/>
      <c r="D148" s="314"/>
      <c r="E148" s="314">
        <f>I148+K148+M148</f>
        <v>331.6</v>
      </c>
      <c r="F148" s="314"/>
      <c r="G148" s="314"/>
      <c r="H148" s="314"/>
      <c r="I148" s="314"/>
      <c r="J148" s="314">
        <v>331.6</v>
      </c>
      <c r="K148" s="315">
        <v>331.6</v>
      </c>
      <c r="L148" s="314"/>
      <c r="M148" s="314"/>
      <c r="N148" s="314">
        <v>100</v>
      </c>
      <c r="O148" s="314">
        <v>100</v>
      </c>
      <c r="P148" s="102" t="s">
        <v>210</v>
      </c>
      <c r="Q148" s="105">
        <v>100</v>
      </c>
      <c r="R148" s="105">
        <v>100</v>
      </c>
      <c r="S148" s="364">
        <v>100</v>
      </c>
    </row>
    <row r="149" spans="1:19" ht="195" customHeight="1">
      <c r="A149" s="104">
        <v>3</v>
      </c>
      <c r="B149" s="102" t="s">
        <v>211</v>
      </c>
      <c r="C149" s="102"/>
      <c r="D149" s="314">
        <f>H149+J149+L149</f>
        <v>5481.3</v>
      </c>
      <c r="E149" s="314">
        <f>I149+K149+M149</f>
        <v>4971.0999999999995</v>
      </c>
      <c r="F149" s="314"/>
      <c r="G149" s="314"/>
      <c r="H149" s="314">
        <v>4983</v>
      </c>
      <c r="I149" s="314">
        <v>4519.2</v>
      </c>
      <c r="J149" s="314">
        <v>498.3</v>
      </c>
      <c r="K149" s="315">
        <v>451.9</v>
      </c>
      <c r="L149" s="314"/>
      <c r="M149" s="314"/>
      <c r="N149" s="314">
        <v>100</v>
      </c>
      <c r="O149" s="314">
        <v>100</v>
      </c>
      <c r="P149" s="102" t="s">
        <v>212</v>
      </c>
      <c r="Q149" s="105">
        <v>100</v>
      </c>
      <c r="R149" s="105">
        <v>100</v>
      </c>
      <c r="S149" s="364">
        <v>100</v>
      </c>
    </row>
    <row r="150" spans="1:19" ht="132" customHeight="1">
      <c r="A150" s="105">
        <v>4</v>
      </c>
      <c r="B150" s="102" t="s">
        <v>213</v>
      </c>
      <c r="C150" s="102"/>
      <c r="D150" s="314">
        <f>H150+J150+L150</f>
        <v>115.8</v>
      </c>
      <c r="E150" s="314">
        <f>I150+K150+M150</f>
        <v>115.8</v>
      </c>
      <c r="F150" s="314"/>
      <c r="G150" s="314"/>
      <c r="H150" s="314"/>
      <c r="I150" s="314"/>
      <c r="J150" s="314">
        <v>115.8</v>
      </c>
      <c r="K150" s="315">
        <v>115.8</v>
      </c>
      <c r="L150" s="314"/>
      <c r="M150" s="314"/>
      <c r="N150" s="314">
        <v>100</v>
      </c>
      <c r="O150" s="314">
        <v>100</v>
      </c>
      <c r="P150" s="106" t="s">
        <v>210</v>
      </c>
      <c r="Q150" s="105">
        <v>100</v>
      </c>
      <c r="R150" s="105">
        <v>100</v>
      </c>
      <c r="S150" s="364">
        <v>100</v>
      </c>
    </row>
    <row r="151" spans="1:19" ht="95.25" customHeight="1">
      <c r="A151" s="225" t="s">
        <v>258</v>
      </c>
      <c r="B151" s="224" t="s">
        <v>373</v>
      </c>
      <c r="C151" s="226" t="s">
        <v>80</v>
      </c>
      <c r="D151" s="316">
        <f t="shared" ref="D151:M151" si="15">D153+D171+D173</f>
        <v>40102.1</v>
      </c>
      <c r="E151" s="316">
        <f t="shared" si="15"/>
        <v>39813.699999999997</v>
      </c>
      <c r="F151" s="316">
        <f t="shared" si="15"/>
        <v>0</v>
      </c>
      <c r="G151" s="316">
        <f t="shared" si="15"/>
        <v>0</v>
      </c>
      <c r="H151" s="316">
        <f t="shared" si="15"/>
        <v>6609.2</v>
      </c>
      <c r="I151" s="316">
        <f t="shared" si="15"/>
        <v>6320.8</v>
      </c>
      <c r="J151" s="316">
        <f t="shared" si="15"/>
        <v>33492.9</v>
      </c>
      <c r="K151" s="316">
        <f t="shared" si="15"/>
        <v>33492.9</v>
      </c>
      <c r="L151" s="316">
        <f t="shared" si="15"/>
        <v>0</v>
      </c>
      <c r="M151" s="316">
        <f t="shared" si="15"/>
        <v>0</v>
      </c>
      <c r="N151" s="317">
        <v>100</v>
      </c>
      <c r="O151" s="318">
        <f>E151/D151*100</f>
        <v>99.280835666960073</v>
      </c>
      <c r="P151" s="226"/>
      <c r="Q151" s="226"/>
      <c r="R151" s="226"/>
      <c r="S151" s="365"/>
    </row>
    <row r="152" spans="1:19" ht="156" customHeight="1">
      <c r="A152" s="109"/>
      <c r="B152" s="110" t="s">
        <v>214</v>
      </c>
      <c r="C152" s="111" t="s">
        <v>215</v>
      </c>
      <c r="D152" s="319">
        <f>D153</f>
        <v>28487.9</v>
      </c>
      <c r="E152" s="319">
        <f t="shared" ref="E152:N152" si="16">E153</f>
        <v>28487.9</v>
      </c>
      <c r="F152" s="319">
        <f t="shared" si="16"/>
        <v>0</v>
      </c>
      <c r="G152" s="319">
        <f t="shared" si="16"/>
        <v>0</v>
      </c>
      <c r="H152" s="319">
        <f t="shared" si="16"/>
        <v>5716</v>
      </c>
      <c r="I152" s="319">
        <f t="shared" si="16"/>
        <v>5716</v>
      </c>
      <c r="J152" s="319">
        <f t="shared" si="16"/>
        <v>22771.9</v>
      </c>
      <c r="K152" s="319">
        <f t="shared" si="16"/>
        <v>22771.9</v>
      </c>
      <c r="L152" s="319">
        <f t="shared" si="16"/>
        <v>0</v>
      </c>
      <c r="M152" s="319">
        <f t="shared" si="16"/>
        <v>0</v>
      </c>
      <c r="N152" s="319">
        <f t="shared" si="16"/>
        <v>100</v>
      </c>
      <c r="O152" s="111">
        <f t="shared" ref="O152:O153" si="17">E152/D152*100</f>
        <v>100</v>
      </c>
      <c r="P152" s="112"/>
      <c r="Q152" s="112"/>
      <c r="R152" s="112"/>
      <c r="S152" s="366"/>
    </row>
    <row r="153" spans="1:19" ht="143.25" customHeight="1">
      <c r="A153" s="113"/>
      <c r="B153" s="114" t="s">
        <v>216</v>
      </c>
      <c r="C153" s="111" t="s">
        <v>80</v>
      </c>
      <c r="D153" s="320">
        <f>F153+H153+J153</f>
        <v>28487.9</v>
      </c>
      <c r="E153" s="320">
        <f>G153+I153+K153</f>
        <v>28487.9</v>
      </c>
      <c r="F153" s="320"/>
      <c r="G153" s="320"/>
      <c r="H153" s="320">
        <f>H166+H168</f>
        <v>5716</v>
      </c>
      <c r="I153" s="320">
        <f t="shared" ref="I153" si="18">I166+I168</f>
        <v>5716</v>
      </c>
      <c r="J153" s="320">
        <f>J166+J168+J170</f>
        <v>22771.9</v>
      </c>
      <c r="K153" s="320">
        <f>K166+K168+K170</f>
        <v>22771.9</v>
      </c>
      <c r="L153" s="320"/>
      <c r="M153" s="320"/>
      <c r="N153" s="121">
        <v>100</v>
      </c>
      <c r="O153" s="111">
        <f t="shared" si="17"/>
        <v>100</v>
      </c>
      <c r="P153" s="115"/>
      <c r="Q153" s="115"/>
      <c r="R153" s="115"/>
      <c r="S153" s="367"/>
    </row>
    <row r="154" spans="1:19" ht="338.25">
      <c r="A154" s="113"/>
      <c r="B154" s="116" t="s">
        <v>217</v>
      </c>
      <c r="C154" s="117" t="s">
        <v>80</v>
      </c>
      <c r="D154" s="320">
        <f t="shared" ref="D154:D172" si="19">H154+J154+F154</f>
        <v>0</v>
      </c>
      <c r="E154" s="320">
        <f t="shared" ref="E154:E173" si="20">G154+I154+K154</f>
        <v>0</v>
      </c>
      <c r="F154" s="320"/>
      <c r="G154" s="320"/>
      <c r="H154" s="320"/>
      <c r="I154" s="320"/>
      <c r="J154" s="320"/>
      <c r="K154" s="320"/>
      <c r="L154" s="320"/>
      <c r="M154" s="320"/>
      <c r="N154" s="121"/>
      <c r="O154" s="121"/>
      <c r="P154" s="118" t="s">
        <v>218</v>
      </c>
      <c r="Q154" s="117" t="s">
        <v>219</v>
      </c>
      <c r="R154" s="117" t="s">
        <v>219</v>
      </c>
      <c r="S154" s="368">
        <v>100</v>
      </c>
    </row>
    <row r="155" spans="1:19" ht="147">
      <c r="A155" s="113"/>
      <c r="B155" s="116" t="s">
        <v>220</v>
      </c>
      <c r="C155" s="117" t="s">
        <v>80</v>
      </c>
      <c r="D155" s="320">
        <f t="shared" si="19"/>
        <v>0</v>
      </c>
      <c r="E155" s="320">
        <f t="shared" si="20"/>
        <v>0</v>
      </c>
      <c r="F155" s="320"/>
      <c r="G155" s="320"/>
      <c r="H155" s="320"/>
      <c r="I155" s="320"/>
      <c r="J155" s="320"/>
      <c r="K155" s="320"/>
      <c r="L155" s="320"/>
      <c r="M155" s="320"/>
      <c r="N155" s="121"/>
      <c r="O155" s="121"/>
      <c r="P155" s="118" t="s">
        <v>221</v>
      </c>
      <c r="Q155" s="117" t="s">
        <v>222</v>
      </c>
      <c r="R155" s="117" t="s">
        <v>222</v>
      </c>
      <c r="S155" s="368">
        <v>100</v>
      </c>
    </row>
    <row r="156" spans="1:19" ht="169.5">
      <c r="A156" s="113"/>
      <c r="B156" s="400" t="s">
        <v>223</v>
      </c>
      <c r="C156" s="117" t="s">
        <v>80</v>
      </c>
      <c r="D156" s="320">
        <f t="shared" si="19"/>
        <v>0</v>
      </c>
      <c r="E156" s="320">
        <f t="shared" si="20"/>
        <v>0</v>
      </c>
      <c r="F156" s="320"/>
      <c r="G156" s="320"/>
      <c r="H156" s="320"/>
      <c r="I156" s="320"/>
      <c r="J156" s="320"/>
      <c r="K156" s="320"/>
      <c r="L156" s="320"/>
      <c r="M156" s="320"/>
      <c r="N156" s="121"/>
      <c r="O156" s="121"/>
      <c r="P156" s="118" t="s">
        <v>224</v>
      </c>
      <c r="Q156" s="117" t="s">
        <v>225</v>
      </c>
      <c r="R156" s="117" t="s">
        <v>225</v>
      </c>
      <c r="S156" s="368">
        <v>100</v>
      </c>
    </row>
    <row r="157" spans="1:19" ht="237">
      <c r="A157" s="113"/>
      <c r="B157" s="401"/>
      <c r="C157" s="117" t="s">
        <v>80</v>
      </c>
      <c r="D157" s="320">
        <f t="shared" si="19"/>
        <v>0</v>
      </c>
      <c r="E157" s="320">
        <f t="shared" si="20"/>
        <v>0</v>
      </c>
      <c r="F157" s="320"/>
      <c r="G157" s="320"/>
      <c r="H157" s="320"/>
      <c r="I157" s="320"/>
      <c r="J157" s="320"/>
      <c r="K157" s="320"/>
      <c r="L157" s="320"/>
      <c r="M157" s="320"/>
      <c r="N157" s="121"/>
      <c r="O157" s="121"/>
      <c r="P157" s="118" t="s">
        <v>226</v>
      </c>
      <c r="Q157" s="117" t="s">
        <v>227</v>
      </c>
      <c r="R157" s="117" t="s">
        <v>227</v>
      </c>
      <c r="S157" s="368">
        <v>100</v>
      </c>
    </row>
    <row r="158" spans="1:19" ht="192">
      <c r="A158" s="113"/>
      <c r="B158" s="401"/>
      <c r="C158" s="117" t="s">
        <v>80</v>
      </c>
      <c r="D158" s="320">
        <f t="shared" si="19"/>
        <v>0</v>
      </c>
      <c r="E158" s="320">
        <f t="shared" si="20"/>
        <v>0</v>
      </c>
      <c r="F158" s="320"/>
      <c r="G158" s="320"/>
      <c r="H158" s="320"/>
      <c r="I158" s="320"/>
      <c r="J158" s="320"/>
      <c r="K158" s="320"/>
      <c r="L158" s="320"/>
      <c r="M158" s="320"/>
      <c r="N158" s="121"/>
      <c r="O158" s="121"/>
      <c r="P158" s="118" t="s">
        <v>228</v>
      </c>
      <c r="Q158" s="117" t="s">
        <v>229</v>
      </c>
      <c r="R158" s="117" t="s">
        <v>229</v>
      </c>
      <c r="S158" s="368">
        <v>100</v>
      </c>
    </row>
    <row r="159" spans="1:19" ht="192">
      <c r="A159" s="113"/>
      <c r="B159" s="401"/>
      <c r="C159" s="117" t="s">
        <v>80</v>
      </c>
      <c r="D159" s="320">
        <f t="shared" si="19"/>
        <v>0</v>
      </c>
      <c r="E159" s="320">
        <f t="shared" si="20"/>
        <v>0</v>
      </c>
      <c r="F159" s="320"/>
      <c r="G159" s="320"/>
      <c r="H159" s="320"/>
      <c r="I159" s="320"/>
      <c r="J159" s="320"/>
      <c r="K159" s="320"/>
      <c r="L159" s="320"/>
      <c r="M159" s="320"/>
      <c r="N159" s="121"/>
      <c r="O159" s="121"/>
      <c r="P159" s="118" t="s">
        <v>230</v>
      </c>
      <c r="Q159" s="117" t="s">
        <v>222</v>
      </c>
      <c r="R159" s="117" t="s">
        <v>222</v>
      </c>
      <c r="S159" s="368">
        <v>100</v>
      </c>
    </row>
    <row r="160" spans="1:19" ht="158.25">
      <c r="A160" s="113"/>
      <c r="B160" s="401"/>
      <c r="C160" s="117" t="s">
        <v>80</v>
      </c>
      <c r="D160" s="320">
        <f t="shared" si="19"/>
        <v>0</v>
      </c>
      <c r="E160" s="320">
        <f t="shared" si="20"/>
        <v>0</v>
      </c>
      <c r="F160" s="320"/>
      <c r="G160" s="320"/>
      <c r="H160" s="320"/>
      <c r="I160" s="320"/>
      <c r="J160" s="320"/>
      <c r="K160" s="320"/>
      <c r="L160" s="320"/>
      <c r="M160" s="320"/>
      <c r="N160" s="121"/>
      <c r="O160" s="121"/>
      <c r="P160" s="118" t="s">
        <v>231</v>
      </c>
      <c r="Q160" s="117">
        <v>0</v>
      </c>
      <c r="R160" s="117">
        <v>0</v>
      </c>
      <c r="S160" s="368">
        <v>0</v>
      </c>
    </row>
    <row r="161" spans="1:19" ht="270.75">
      <c r="A161" s="113"/>
      <c r="B161" s="402"/>
      <c r="C161" s="117" t="s">
        <v>80</v>
      </c>
      <c r="D161" s="320">
        <f t="shared" si="19"/>
        <v>0</v>
      </c>
      <c r="E161" s="320">
        <f t="shared" si="20"/>
        <v>0</v>
      </c>
      <c r="F161" s="320"/>
      <c r="G161" s="320"/>
      <c r="H161" s="320"/>
      <c r="I161" s="320"/>
      <c r="J161" s="320"/>
      <c r="K161" s="320"/>
      <c r="L161" s="320"/>
      <c r="M161" s="320"/>
      <c r="N161" s="121"/>
      <c r="O161" s="121"/>
      <c r="P161" s="118" t="s">
        <v>232</v>
      </c>
      <c r="Q161" s="117" t="s">
        <v>233</v>
      </c>
      <c r="R161" s="117" t="s">
        <v>233</v>
      </c>
      <c r="S161" s="368">
        <v>100</v>
      </c>
    </row>
    <row r="162" spans="1:19" ht="240.75">
      <c r="A162" s="113"/>
      <c r="B162" s="114" t="s">
        <v>234</v>
      </c>
      <c r="C162" s="117" t="s">
        <v>80</v>
      </c>
      <c r="D162" s="320"/>
      <c r="E162" s="320"/>
      <c r="F162" s="320"/>
      <c r="G162" s="320"/>
      <c r="H162" s="320"/>
      <c r="I162" s="320"/>
      <c r="J162" s="320"/>
      <c r="K162" s="320"/>
      <c r="L162" s="320"/>
      <c r="M162" s="320"/>
      <c r="N162" s="121"/>
      <c r="O162" s="121"/>
      <c r="P162" s="118"/>
      <c r="Q162" s="117"/>
      <c r="R162" s="117"/>
      <c r="S162" s="368"/>
    </row>
    <row r="163" spans="1:19" ht="180.75">
      <c r="A163" s="113"/>
      <c r="B163" s="119" t="s">
        <v>235</v>
      </c>
      <c r="C163" s="117" t="s">
        <v>80</v>
      </c>
      <c r="D163" s="320">
        <f t="shared" si="19"/>
        <v>0</v>
      </c>
      <c r="E163" s="320">
        <f t="shared" si="20"/>
        <v>0</v>
      </c>
      <c r="F163" s="320"/>
      <c r="G163" s="320"/>
      <c r="H163" s="320"/>
      <c r="I163" s="320"/>
      <c r="J163" s="320"/>
      <c r="K163" s="320"/>
      <c r="L163" s="320"/>
      <c r="M163" s="320"/>
      <c r="N163" s="121">
        <v>100</v>
      </c>
      <c r="O163" s="121">
        <v>100</v>
      </c>
      <c r="P163" s="118" t="s">
        <v>236</v>
      </c>
      <c r="Q163" s="120" t="s">
        <v>237</v>
      </c>
      <c r="R163" s="120" t="s">
        <v>237</v>
      </c>
      <c r="S163" s="369">
        <v>100</v>
      </c>
    </row>
    <row r="164" spans="1:19" ht="168.75" customHeight="1">
      <c r="A164" s="113"/>
      <c r="B164" s="114" t="s">
        <v>238</v>
      </c>
      <c r="C164" s="117" t="s">
        <v>80</v>
      </c>
      <c r="D164" s="320">
        <f>D166+D168</f>
        <v>28487.9</v>
      </c>
      <c r="E164" s="320">
        <f t="shared" ref="E164:M164" si="21">E166+E168</f>
        <v>28487.9</v>
      </c>
      <c r="F164" s="320">
        <f t="shared" si="21"/>
        <v>0</v>
      </c>
      <c r="G164" s="320">
        <f t="shared" si="21"/>
        <v>0</v>
      </c>
      <c r="H164" s="320">
        <f t="shared" si="21"/>
        <v>5716</v>
      </c>
      <c r="I164" s="320">
        <f t="shared" si="21"/>
        <v>5716</v>
      </c>
      <c r="J164" s="320">
        <f t="shared" si="21"/>
        <v>22771.9</v>
      </c>
      <c r="K164" s="320">
        <f t="shared" si="21"/>
        <v>22771.9</v>
      </c>
      <c r="L164" s="320">
        <f t="shared" si="21"/>
        <v>0</v>
      </c>
      <c r="M164" s="320">
        <f t="shared" si="21"/>
        <v>0</v>
      </c>
      <c r="N164" s="320">
        <v>100</v>
      </c>
      <c r="O164" s="320">
        <v>100</v>
      </c>
      <c r="P164" s="118"/>
      <c r="Q164" s="120"/>
      <c r="R164" s="120"/>
      <c r="S164" s="369"/>
    </row>
    <row r="165" spans="1:19" ht="113.25">
      <c r="A165" s="113"/>
      <c r="B165" s="116" t="s">
        <v>239</v>
      </c>
      <c r="C165" s="117" t="s">
        <v>80</v>
      </c>
      <c r="D165" s="320"/>
      <c r="E165" s="320"/>
      <c r="F165" s="320"/>
      <c r="G165" s="320"/>
      <c r="H165" s="320"/>
      <c r="I165" s="320"/>
      <c r="J165" s="320"/>
      <c r="K165" s="320"/>
      <c r="L165" s="320"/>
      <c r="M165" s="320"/>
      <c r="N165" s="121"/>
      <c r="O165" s="121"/>
      <c r="P165" s="118" t="s">
        <v>240</v>
      </c>
      <c r="Q165" s="120" t="s">
        <v>222</v>
      </c>
      <c r="R165" s="120" t="s">
        <v>222</v>
      </c>
      <c r="S165" s="369">
        <v>100</v>
      </c>
    </row>
    <row r="166" spans="1:19" ht="78.75">
      <c r="A166" s="113"/>
      <c r="B166" s="116" t="s">
        <v>241</v>
      </c>
      <c r="C166" s="117" t="s">
        <v>80</v>
      </c>
      <c r="D166" s="320">
        <f t="shared" si="19"/>
        <v>10606</v>
      </c>
      <c r="E166" s="320">
        <f>G166+I166+K166</f>
        <v>10606</v>
      </c>
      <c r="F166" s="320">
        <f>F167+F169</f>
        <v>0</v>
      </c>
      <c r="G166" s="320">
        <f>G167</f>
        <v>0</v>
      </c>
      <c r="H166" s="320">
        <f t="shared" ref="H166:O166" si="22">H167</f>
        <v>5716</v>
      </c>
      <c r="I166" s="320">
        <f t="shared" si="22"/>
        <v>5716</v>
      </c>
      <c r="J166" s="320">
        <f t="shared" si="22"/>
        <v>4890</v>
      </c>
      <c r="K166" s="320">
        <f t="shared" si="22"/>
        <v>4890</v>
      </c>
      <c r="L166" s="320">
        <f t="shared" si="22"/>
        <v>0</v>
      </c>
      <c r="M166" s="320">
        <f t="shared" si="22"/>
        <v>0</v>
      </c>
      <c r="N166" s="320">
        <f t="shared" si="22"/>
        <v>100</v>
      </c>
      <c r="O166" s="320">
        <f t="shared" si="22"/>
        <v>100</v>
      </c>
      <c r="P166" s="118"/>
      <c r="Q166" s="120"/>
      <c r="R166" s="120"/>
      <c r="S166" s="369"/>
    </row>
    <row r="167" spans="1:19" ht="213.75">
      <c r="A167" s="113"/>
      <c r="B167" s="267" t="s">
        <v>242</v>
      </c>
      <c r="C167" s="117" t="s">
        <v>80</v>
      </c>
      <c r="D167" s="320">
        <f t="shared" si="19"/>
        <v>10606</v>
      </c>
      <c r="E167" s="320">
        <f t="shared" si="20"/>
        <v>10606</v>
      </c>
      <c r="F167" s="320"/>
      <c r="G167" s="320"/>
      <c r="H167" s="320">
        <v>5716</v>
      </c>
      <c r="I167" s="320">
        <v>5716</v>
      </c>
      <c r="J167" s="320">
        <v>4890</v>
      </c>
      <c r="K167" s="320">
        <v>4890</v>
      </c>
      <c r="L167" s="320"/>
      <c r="M167" s="320"/>
      <c r="N167" s="121">
        <v>100</v>
      </c>
      <c r="O167" s="121">
        <v>100</v>
      </c>
      <c r="P167" s="268" t="s">
        <v>243</v>
      </c>
      <c r="Q167" s="120">
        <v>100</v>
      </c>
      <c r="R167" s="120">
        <v>100</v>
      </c>
      <c r="S167" s="369">
        <v>100</v>
      </c>
    </row>
    <row r="168" spans="1:19" ht="112.5">
      <c r="A168" s="113"/>
      <c r="B168" s="116" t="s">
        <v>244</v>
      </c>
      <c r="C168" s="117" t="s">
        <v>80</v>
      </c>
      <c r="D168" s="320">
        <f t="shared" si="19"/>
        <v>17881.900000000001</v>
      </c>
      <c r="E168" s="320">
        <f>E169</f>
        <v>17881.900000000001</v>
      </c>
      <c r="F168" s="320">
        <f t="shared" ref="F168:O168" si="23">F169</f>
        <v>0</v>
      </c>
      <c r="G168" s="320">
        <f t="shared" si="23"/>
        <v>0</v>
      </c>
      <c r="H168" s="320">
        <f t="shared" si="23"/>
        <v>0</v>
      </c>
      <c r="I168" s="320">
        <f t="shared" si="23"/>
        <v>0</v>
      </c>
      <c r="J168" s="320">
        <f t="shared" si="23"/>
        <v>17881.900000000001</v>
      </c>
      <c r="K168" s="320">
        <f t="shared" si="23"/>
        <v>17881.900000000001</v>
      </c>
      <c r="L168" s="320">
        <f t="shared" si="23"/>
        <v>0</v>
      </c>
      <c r="M168" s="320">
        <f t="shared" si="23"/>
        <v>0</v>
      </c>
      <c r="N168" s="320">
        <f t="shared" si="23"/>
        <v>100</v>
      </c>
      <c r="O168" s="320">
        <f t="shared" si="23"/>
        <v>100</v>
      </c>
      <c r="P168" s="118"/>
      <c r="Q168" s="120"/>
      <c r="R168" s="120"/>
      <c r="S168" s="369"/>
    </row>
    <row r="169" spans="1:19" ht="158.25">
      <c r="A169" s="113"/>
      <c r="B169" s="267" t="s">
        <v>245</v>
      </c>
      <c r="C169" s="117" t="s">
        <v>80</v>
      </c>
      <c r="D169" s="320">
        <f t="shared" si="19"/>
        <v>17881.900000000001</v>
      </c>
      <c r="E169" s="320">
        <f t="shared" si="20"/>
        <v>17881.900000000001</v>
      </c>
      <c r="F169" s="320"/>
      <c r="G169" s="320"/>
      <c r="H169" s="321"/>
      <c r="I169" s="321"/>
      <c r="J169" s="320">
        <v>17881.900000000001</v>
      </c>
      <c r="K169" s="320">
        <v>17881.900000000001</v>
      </c>
      <c r="L169" s="320"/>
      <c r="M169" s="320"/>
      <c r="N169" s="121">
        <v>100</v>
      </c>
      <c r="O169" s="121">
        <v>100</v>
      </c>
      <c r="P169" s="118" t="s">
        <v>246</v>
      </c>
      <c r="Q169" s="120">
        <v>100</v>
      </c>
      <c r="R169" s="120">
        <v>100</v>
      </c>
      <c r="S169" s="369">
        <v>100</v>
      </c>
    </row>
    <row r="170" spans="1:19" ht="304.5">
      <c r="A170" s="113"/>
      <c r="B170" s="119" t="s">
        <v>247</v>
      </c>
      <c r="C170" s="117" t="s">
        <v>80</v>
      </c>
      <c r="D170" s="320">
        <f t="shared" si="19"/>
        <v>0</v>
      </c>
      <c r="E170" s="320">
        <f t="shared" si="20"/>
        <v>0</v>
      </c>
      <c r="F170" s="320"/>
      <c r="G170" s="320"/>
      <c r="H170" s="320"/>
      <c r="I170" s="320"/>
      <c r="J170" s="320"/>
      <c r="K170" s="320"/>
      <c r="L170" s="320"/>
      <c r="M170" s="320"/>
      <c r="N170" s="121">
        <v>100</v>
      </c>
      <c r="O170" s="121">
        <v>100</v>
      </c>
      <c r="P170" s="118" t="s">
        <v>248</v>
      </c>
      <c r="Q170" s="120" t="s">
        <v>249</v>
      </c>
      <c r="R170" s="120" t="s">
        <v>250</v>
      </c>
      <c r="S170" s="369">
        <v>100</v>
      </c>
    </row>
    <row r="171" spans="1:19" ht="360.75">
      <c r="A171" s="113"/>
      <c r="B171" s="110" t="s">
        <v>251</v>
      </c>
      <c r="C171" s="121" t="s">
        <v>80</v>
      </c>
      <c r="D171" s="320">
        <f t="shared" si="19"/>
        <v>4179.6000000000004</v>
      </c>
      <c r="E171" s="320">
        <f t="shared" si="20"/>
        <v>4179.6000000000004</v>
      </c>
      <c r="F171" s="320"/>
      <c r="G171" s="320"/>
      <c r="H171" s="320"/>
      <c r="I171" s="320"/>
      <c r="J171" s="320">
        <f>J172</f>
        <v>4179.6000000000004</v>
      </c>
      <c r="K171" s="320">
        <f>K172</f>
        <v>4179.6000000000004</v>
      </c>
      <c r="L171" s="320"/>
      <c r="M171" s="320"/>
      <c r="N171" s="121">
        <v>100</v>
      </c>
      <c r="O171" s="121">
        <v>100</v>
      </c>
      <c r="P171" s="121"/>
      <c r="Q171" s="115"/>
      <c r="R171" s="115"/>
      <c r="S171" s="367"/>
    </row>
    <row r="172" spans="1:19" ht="270">
      <c r="A172" s="113"/>
      <c r="B172" s="119" t="s">
        <v>252</v>
      </c>
      <c r="C172" s="117" t="s">
        <v>80</v>
      </c>
      <c r="D172" s="320">
        <f t="shared" si="19"/>
        <v>4179.6000000000004</v>
      </c>
      <c r="E172" s="320">
        <f t="shared" si="20"/>
        <v>4179.6000000000004</v>
      </c>
      <c r="F172" s="320"/>
      <c r="G172" s="320"/>
      <c r="H172" s="320"/>
      <c r="I172" s="320"/>
      <c r="J172" s="320">
        <v>4179.6000000000004</v>
      </c>
      <c r="K172" s="320">
        <v>4179.6000000000004</v>
      </c>
      <c r="L172" s="320"/>
      <c r="M172" s="320"/>
      <c r="N172" s="121">
        <v>100</v>
      </c>
      <c r="O172" s="121">
        <v>100</v>
      </c>
      <c r="P172" s="118" t="s">
        <v>253</v>
      </c>
      <c r="Q172" s="120">
        <v>100</v>
      </c>
      <c r="R172" s="120">
        <v>100</v>
      </c>
      <c r="S172" s="369">
        <v>100</v>
      </c>
    </row>
    <row r="173" spans="1:19" ht="192.75">
      <c r="A173" s="113"/>
      <c r="B173" s="110" t="s">
        <v>254</v>
      </c>
      <c r="C173" s="121" t="s">
        <v>80</v>
      </c>
      <c r="D173" s="320">
        <f>H173+J173+F173</f>
        <v>7434.5999999999995</v>
      </c>
      <c r="E173" s="320">
        <f t="shared" si="20"/>
        <v>7146.2</v>
      </c>
      <c r="F173" s="320"/>
      <c r="G173" s="320"/>
      <c r="H173" s="320">
        <f t="shared" ref="H173:I173" si="24">H174+H175</f>
        <v>893.2</v>
      </c>
      <c r="I173" s="320">
        <f t="shared" si="24"/>
        <v>604.79999999999995</v>
      </c>
      <c r="J173" s="320">
        <f>J174+J175</f>
        <v>6541.4</v>
      </c>
      <c r="K173" s="320">
        <f>K174+K175</f>
        <v>6541.4</v>
      </c>
      <c r="L173" s="320"/>
      <c r="M173" s="320"/>
      <c r="N173" s="121">
        <v>100</v>
      </c>
      <c r="O173" s="121">
        <f t="shared" ref="O173:O174" si="25">E173/D173*100</f>
        <v>96.120840394910289</v>
      </c>
      <c r="P173" s="115"/>
      <c r="Q173" s="120"/>
      <c r="R173" s="115"/>
      <c r="S173" s="367"/>
    </row>
    <row r="174" spans="1:19" ht="203.25">
      <c r="A174" s="113"/>
      <c r="B174" s="119" t="s">
        <v>255</v>
      </c>
      <c r="C174" s="117" t="s">
        <v>80</v>
      </c>
      <c r="D174" s="320">
        <f>H174+J174+F174</f>
        <v>6501.4</v>
      </c>
      <c r="E174" s="320">
        <f>G174+I174+K174</f>
        <v>6501.4</v>
      </c>
      <c r="F174" s="320"/>
      <c r="G174" s="320"/>
      <c r="H174" s="320"/>
      <c r="I174" s="320"/>
      <c r="J174" s="320">
        <v>6501.4</v>
      </c>
      <c r="K174" s="320">
        <v>6501.4</v>
      </c>
      <c r="L174" s="320"/>
      <c r="M174" s="320"/>
      <c r="N174" s="121">
        <v>100</v>
      </c>
      <c r="O174" s="121">
        <f t="shared" si="25"/>
        <v>100</v>
      </c>
      <c r="P174" s="118" t="s">
        <v>256</v>
      </c>
      <c r="Q174" s="120" t="s">
        <v>249</v>
      </c>
      <c r="R174" s="120">
        <v>100</v>
      </c>
      <c r="S174" s="369">
        <v>100</v>
      </c>
    </row>
    <row r="175" spans="1:19" ht="203.25">
      <c r="A175" s="122"/>
      <c r="B175" s="119" t="s">
        <v>257</v>
      </c>
      <c r="C175" s="117" t="s">
        <v>80</v>
      </c>
      <c r="D175" s="320">
        <f>H175+J175+F175</f>
        <v>933.2</v>
      </c>
      <c r="E175" s="320">
        <f>G175+I175+K175</f>
        <v>644.79999999999995</v>
      </c>
      <c r="F175" s="320"/>
      <c r="G175" s="320"/>
      <c r="H175" s="320">
        <v>893.2</v>
      </c>
      <c r="I175" s="320">
        <v>604.79999999999995</v>
      </c>
      <c r="J175" s="320">
        <v>40</v>
      </c>
      <c r="K175" s="320">
        <v>40</v>
      </c>
      <c r="L175" s="320"/>
      <c r="M175" s="320"/>
      <c r="N175" s="121">
        <v>100</v>
      </c>
      <c r="O175" s="121">
        <f>E175/D175*100</f>
        <v>69.095585083583373</v>
      </c>
      <c r="P175" s="118" t="s">
        <v>256</v>
      </c>
      <c r="Q175" s="120" t="s">
        <v>249</v>
      </c>
      <c r="R175" s="120">
        <v>100</v>
      </c>
      <c r="S175" s="369">
        <v>100</v>
      </c>
    </row>
    <row r="176" spans="1:19" ht="245.25" customHeight="1">
      <c r="A176" s="91">
        <v>6</v>
      </c>
      <c r="B176" s="91" t="s">
        <v>374</v>
      </c>
      <c r="C176" s="91"/>
      <c r="D176" s="322">
        <f>D177+D181+D184+D188</f>
        <v>15765.300000000001</v>
      </c>
      <c r="E176" s="322">
        <f>E177+E181+E184+E188</f>
        <v>15461.400000000001</v>
      </c>
      <c r="F176" s="322">
        <f t="shared" ref="F176:M176" si="26">F177+F181+F184+F188</f>
        <v>4012.9</v>
      </c>
      <c r="G176" s="322">
        <f t="shared" si="26"/>
        <v>4012.9</v>
      </c>
      <c r="H176" s="322">
        <f t="shared" si="26"/>
        <v>4026.1</v>
      </c>
      <c r="I176" s="322">
        <f t="shared" si="26"/>
        <v>3722.2</v>
      </c>
      <c r="J176" s="322">
        <f t="shared" si="26"/>
        <v>7726.3</v>
      </c>
      <c r="K176" s="322">
        <f t="shared" si="26"/>
        <v>7726.3</v>
      </c>
      <c r="L176" s="322">
        <f t="shared" si="26"/>
        <v>0</v>
      </c>
      <c r="M176" s="322">
        <f t="shared" si="26"/>
        <v>0</v>
      </c>
      <c r="N176" s="323">
        <v>100</v>
      </c>
      <c r="O176" s="323">
        <f>E176/D176*100</f>
        <v>98.072348765960697</v>
      </c>
      <c r="P176" s="91" t="s">
        <v>259</v>
      </c>
      <c r="Q176" s="100">
        <v>100.2</v>
      </c>
      <c r="R176" s="100">
        <v>100.2</v>
      </c>
      <c r="S176" s="361">
        <v>100</v>
      </c>
    </row>
    <row r="177" spans="1:19" ht="242.25">
      <c r="A177" s="123"/>
      <c r="B177" s="124" t="s">
        <v>260</v>
      </c>
      <c r="C177" s="124"/>
      <c r="D177" s="324">
        <f t="shared" ref="D177:E192" si="27">F177+H177+J177+L177</f>
        <v>299.89999999999998</v>
      </c>
      <c r="E177" s="324">
        <f t="shared" si="27"/>
        <v>0</v>
      </c>
      <c r="F177" s="309">
        <f t="shared" ref="F177:M177" si="28">F178+F179+F180</f>
        <v>0</v>
      </c>
      <c r="G177" s="309">
        <f t="shared" si="28"/>
        <v>0</v>
      </c>
      <c r="H177" s="309">
        <f t="shared" si="28"/>
        <v>299.89999999999998</v>
      </c>
      <c r="I177" s="309">
        <f t="shared" si="28"/>
        <v>0</v>
      </c>
      <c r="J177" s="309">
        <f t="shared" si="28"/>
        <v>0</v>
      </c>
      <c r="K177" s="309">
        <f t="shared" si="28"/>
        <v>0</v>
      </c>
      <c r="L177" s="309">
        <f t="shared" si="28"/>
        <v>0</v>
      </c>
      <c r="M177" s="309">
        <f t="shared" si="28"/>
        <v>0</v>
      </c>
      <c r="N177" s="309">
        <v>100</v>
      </c>
      <c r="O177" s="309">
        <f>E177/D177*100</f>
        <v>0</v>
      </c>
      <c r="P177" s="96" t="s">
        <v>259</v>
      </c>
      <c r="Q177" s="93">
        <v>100.2</v>
      </c>
      <c r="R177" s="93">
        <v>100.2</v>
      </c>
      <c r="S177" s="362">
        <v>100</v>
      </c>
    </row>
    <row r="178" spans="1:19" ht="255">
      <c r="A178" s="123"/>
      <c r="B178" s="124" t="s">
        <v>261</v>
      </c>
      <c r="C178" s="124"/>
      <c r="D178" s="324">
        <f t="shared" si="27"/>
        <v>0</v>
      </c>
      <c r="E178" s="324">
        <f t="shared" si="27"/>
        <v>0</v>
      </c>
      <c r="F178" s="325"/>
      <c r="G178" s="325"/>
      <c r="H178" s="325"/>
      <c r="I178" s="325"/>
      <c r="J178" s="325"/>
      <c r="K178" s="325"/>
      <c r="L178" s="325"/>
      <c r="M178" s="325"/>
      <c r="N178" s="325"/>
      <c r="O178" s="325"/>
      <c r="P178" s="125" t="s">
        <v>262</v>
      </c>
      <c r="Q178" s="126">
        <v>100</v>
      </c>
      <c r="R178" s="127" t="s">
        <v>263</v>
      </c>
      <c r="S178" s="127" t="s">
        <v>263</v>
      </c>
    </row>
    <row r="179" spans="1:19" ht="240">
      <c r="A179" s="123"/>
      <c r="B179" s="124" t="s">
        <v>264</v>
      </c>
      <c r="C179" s="124"/>
      <c r="D179" s="324">
        <f t="shared" si="27"/>
        <v>299.89999999999998</v>
      </c>
      <c r="E179" s="324">
        <f t="shared" si="27"/>
        <v>0</v>
      </c>
      <c r="F179" s="325"/>
      <c r="G179" s="325"/>
      <c r="H179" s="325">
        <v>299.89999999999998</v>
      </c>
      <c r="I179" s="325">
        <v>0</v>
      </c>
      <c r="J179" s="325"/>
      <c r="K179" s="325"/>
      <c r="L179" s="325"/>
      <c r="M179" s="325"/>
      <c r="N179" s="309">
        <v>100</v>
      </c>
      <c r="O179" s="309">
        <f>E179/D179*100</f>
        <v>0</v>
      </c>
      <c r="P179" s="125" t="s">
        <v>265</v>
      </c>
      <c r="Q179" s="126">
        <v>100</v>
      </c>
      <c r="R179" s="127" t="s">
        <v>266</v>
      </c>
      <c r="S179" s="127" t="s">
        <v>266</v>
      </c>
    </row>
    <row r="180" spans="1:19" ht="102">
      <c r="A180" s="123"/>
      <c r="B180" s="124" t="s">
        <v>267</v>
      </c>
      <c r="C180" s="124"/>
      <c r="D180" s="324">
        <f t="shared" si="27"/>
        <v>0</v>
      </c>
      <c r="E180" s="324">
        <f t="shared" si="27"/>
        <v>0</v>
      </c>
      <c r="F180" s="325"/>
      <c r="G180" s="325"/>
      <c r="H180" s="325"/>
      <c r="I180" s="325"/>
      <c r="J180" s="325"/>
      <c r="K180" s="325"/>
      <c r="L180" s="325"/>
      <c r="M180" s="325"/>
      <c r="N180" s="325"/>
      <c r="O180" s="325"/>
      <c r="P180" s="124" t="s">
        <v>197</v>
      </c>
      <c r="Q180" s="93"/>
      <c r="R180" s="93"/>
      <c r="S180" s="93"/>
    </row>
    <row r="181" spans="1:19" ht="172.5" customHeight="1">
      <c r="A181" s="123"/>
      <c r="B181" s="124" t="s">
        <v>268</v>
      </c>
      <c r="C181" s="124"/>
      <c r="D181" s="324">
        <f t="shared" si="27"/>
        <v>8009.7000000000007</v>
      </c>
      <c r="E181" s="324">
        <f t="shared" si="27"/>
        <v>8005.7000000000007</v>
      </c>
      <c r="F181" s="325">
        <v>4012.9</v>
      </c>
      <c r="G181" s="325">
        <v>4012.9</v>
      </c>
      <c r="H181" s="325">
        <v>3726.2</v>
      </c>
      <c r="I181" s="325">
        <v>3722.2</v>
      </c>
      <c r="J181" s="325">
        <v>270.60000000000002</v>
      </c>
      <c r="K181" s="325">
        <v>270.60000000000002</v>
      </c>
      <c r="L181" s="325">
        <f>L182+L183</f>
        <v>0</v>
      </c>
      <c r="M181" s="325">
        <f>M182+M183</f>
        <v>0</v>
      </c>
      <c r="N181" s="309">
        <v>100</v>
      </c>
      <c r="O181" s="309">
        <v>100</v>
      </c>
      <c r="P181" s="124" t="s">
        <v>197</v>
      </c>
      <c r="Q181" s="93"/>
      <c r="R181" s="93"/>
      <c r="S181" s="93"/>
    </row>
    <row r="182" spans="1:19" ht="229.5">
      <c r="A182" s="123"/>
      <c r="B182" s="124" t="s">
        <v>269</v>
      </c>
      <c r="C182" s="124"/>
      <c r="D182" s="324">
        <f t="shared" si="27"/>
        <v>4735.5</v>
      </c>
      <c r="E182" s="324">
        <f t="shared" si="27"/>
        <v>4735.5</v>
      </c>
      <c r="F182" s="325">
        <v>2844.8</v>
      </c>
      <c r="G182" s="325">
        <v>2844.8</v>
      </c>
      <c r="H182" s="325">
        <v>1620.1</v>
      </c>
      <c r="I182" s="325">
        <v>1620.1</v>
      </c>
      <c r="J182" s="325">
        <v>270.60000000000002</v>
      </c>
      <c r="K182" s="325">
        <v>270.60000000000002</v>
      </c>
      <c r="L182" s="325"/>
      <c r="M182" s="325"/>
      <c r="N182" s="309">
        <v>100</v>
      </c>
      <c r="O182" s="309">
        <v>100</v>
      </c>
      <c r="P182" s="96" t="s">
        <v>270</v>
      </c>
      <c r="Q182" s="93" t="s">
        <v>271</v>
      </c>
      <c r="R182" s="93" t="s">
        <v>271</v>
      </c>
      <c r="S182" s="370">
        <v>100</v>
      </c>
    </row>
    <row r="183" spans="1:19" ht="150" customHeight="1">
      <c r="A183" s="123"/>
      <c r="B183" s="124" t="s">
        <v>272</v>
      </c>
      <c r="C183" s="124"/>
      <c r="D183" s="324">
        <f t="shared" si="27"/>
        <v>3274.2</v>
      </c>
      <c r="E183" s="324">
        <f t="shared" si="27"/>
        <v>3274.2</v>
      </c>
      <c r="F183" s="325">
        <v>2392.6999999999998</v>
      </c>
      <c r="G183" s="325">
        <v>2392.6999999999998</v>
      </c>
      <c r="H183" s="325">
        <v>426.3</v>
      </c>
      <c r="I183" s="325">
        <v>426.3</v>
      </c>
      <c r="J183" s="325">
        <v>455.2</v>
      </c>
      <c r="K183" s="325">
        <v>455.2</v>
      </c>
      <c r="L183" s="325"/>
      <c r="M183" s="325"/>
      <c r="N183" s="309">
        <v>100</v>
      </c>
      <c r="O183" s="309">
        <v>100</v>
      </c>
      <c r="P183" s="124" t="s">
        <v>273</v>
      </c>
      <c r="Q183" s="93">
        <v>5</v>
      </c>
      <c r="R183" s="93">
        <v>5</v>
      </c>
      <c r="S183" s="370">
        <v>100</v>
      </c>
    </row>
    <row r="184" spans="1:19" ht="193.5" customHeight="1">
      <c r="A184" s="123"/>
      <c r="B184" s="124" t="s">
        <v>274</v>
      </c>
      <c r="C184" s="124"/>
      <c r="D184" s="324">
        <f t="shared" si="27"/>
        <v>757.2</v>
      </c>
      <c r="E184" s="324">
        <f t="shared" si="27"/>
        <v>757.2</v>
      </c>
      <c r="F184" s="309">
        <f>F185+F187</f>
        <v>0</v>
      </c>
      <c r="G184" s="309">
        <f t="shared" ref="G184:M184" si="29">G185+G187</f>
        <v>0</v>
      </c>
      <c r="H184" s="309">
        <f t="shared" si="29"/>
        <v>0</v>
      </c>
      <c r="I184" s="309">
        <f t="shared" si="29"/>
        <v>0</v>
      </c>
      <c r="J184" s="309">
        <f t="shared" si="29"/>
        <v>757.2</v>
      </c>
      <c r="K184" s="309">
        <f t="shared" si="29"/>
        <v>757.2</v>
      </c>
      <c r="L184" s="309">
        <f t="shared" si="29"/>
        <v>0</v>
      </c>
      <c r="M184" s="309">
        <f t="shared" si="29"/>
        <v>0</v>
      </c>
      <c r="N184" s="309">
        <v>100</v>
      </c>
      <c r="O184" s="309">
        <v>100</v>
      </c>
      <c r="P184" s="124" t="s">
        <v>197</v>
      </c>
      <c r="Q184" s="93"/>
      <c r="R184" s="94"/>
      <c r="S184" s="362"/>
    </row>
    <row r="185" spans="1:19" ht="409.5">
      <c r="A185" s="123"/>
      <c r="B185" s="124" t="s">
        <v>275</v>
      </c>
      <c r="C185" s="124"/>
      <c r="D185" s="324">
        <f t="shared" si="27"/>
        <v>757.2</v>
      </c>
      <c r="E185" s="324">
        <f t="shared" si="27"/>
        <v>757.2</v>
      </c>
      <c r="F185" s="325"/>
      <c r="G185" s="325"/>
      <c r="H185" s="325"/>
      <c r="I185" s="325"/>
      <c r="J185" s="325">
        <v>757.2</v>
      </c>
      <c r="K185" s="325">
        <v>757.2</v>
      </c>
      <c r="L185" s="325"/>
      <c r="M185" s="325"/>
      <c r="N185" s="309">
        <v>100</v>
      </c>
      <c r="O185" s="309">
        <v>100</v>
      </c>
      <c r="P185" s="92" t="s">
        <v>276</v>
      </c>
      <c r="Q185" s="93">
        <v>37.299999999999997</v>
      </c>
      <c r="R185" s="94">
        <v>37.299999999999997</v>
      </c>
      <c r="S185" s="362">
        <v>100</v>
      </c>
    </row>
    <row r="186" spans="1:19" ht="267.75">
      <c r="A186" s="123"/>
      <c r="B186" s="124"/>
      <c r="C186" s="124"/>
      <c r="D186" s="324"/>
      <c r="E186" s="324"/>
      <c r="F186" s="325"/>
      <c r="G186" s="325"/>
      <c r="H186" s="325"/>
      <c r="I186" s="325"/>
      <c r="J186" s="325"/>
      <c r="K186" s="325"/>
      <c r="L186" s="325"/>
      <c r="M186" s="325"/>
      <c r="N186" s="325"/>
      <c r="O186" s="325"/>
      <c r="P186" s="92" t="s">
        <v>277</v>
      </c>
      <c r="Q186" s="94">
        <v>100</v>
      </c>
      <c r="R186" s="94">
        <v>100</v>
      </c>
      <c r="S186" s="362">
        <v>100</v>
      </c>
    </row>
    <row r="187" spans="1:19" ht="208.5" customHeight="1">
      <c r="A187" s="123"/>
      <c r="B187" s="124" t="s">
        <v>278</v>
      </c>
      <c r="C187" s="124"/>
      <c r="D187" s="324">
        <f t="shared" si="27"/>
        <v>0</v>
      </c>
      <c r="E187" s="324">
        <f t="shared" si="27"/>
        <v>0</v>
      </c>
      <c r="F187" s="309">
        <v>0</v>
      </c>
      <c r="G187" s="309">
        <v>0</v>
      </c>
      <c r="H187" s="309">
        <v>0</v>
      </c>
      <c r="I187" s="309">
        <v>0</v>
      </c>
      <c r="J187" s="309">
        <v>0</v>
      </c>
      <c r="K187" s="309">
        <v>0</v>
      </c>
      <c r="L187" s="309">
        <v>0</v>
      </c>
      <c r="M187" s="309">
        <v>0</v>
      </c>
      <c r="N187" s="309">
        <v>100</v>
      </c>
      <c r="O187" s="309">
        <v>100</v>
      </c>
      <c r="P187" s="92" t="s">
        <v>279</v>
      </c>
      <c r="Q187" s="93">
        <v>4</v>
      </c>
      <c r="R187" s="93">
        <v>4</v>
      </c>
      <c r="S187" s="362">
        <v>100</v>
      </c>
    </row>
    <row r="188" spans="1:19" ht="120.75" customHeight="1">
      <c r="A188" s="123"/>
      <c r="B188" s="124" t="s">
        <v>280</v>
      </c>
      <c r="C188" s="124"/>
      <c r="D188" s="324">
        <f t="shared" si="27"/>
        <v>6698.5</v>
      </c>
      <c r="E188" s="324">
        <f t="shared" si="27"/>
        <v>6698.5</v>
      </c>
      <c r="F188" s="309">
        <f t="shared" ref="F188:M188" si="30">F189+F190+F191</f>
        <v>0</v>
      </c>
      <c r="G188" s="309">
        <f t="shared" si="30"/>
        <v>0</v>
      </c>
      <c r="H188" s="309">
        <f t="shared" si="30"/>
        <v>0</v>
      </c>
      <c r="I188" s="309">
        <f t="shared" si="30"/>
        <v>0</v>
      </c>
      <c r="J188" s="325">
        <f t="shared" si="30"/>
        <v>6698.5</v>
      </c>
      <c r="K188" s="325">
        <f t="shared" si="30"/>
        <v>6698.5</v>
      </c>
      <c r="L188" s="309">
        <f t="shared" si="30"/>
        <v>0</v>
      </c>
      <c r="M188" s="309">
        <f t="shared" si="30"/>
        <v>0</v>
      </c>
      <c r="N188" s="309">
        <v>100</v>
      </c>
      <c r="O188" s="309">
        <v>100</v>
      </c>
      <c r="P188" s="124" t="s">
        <v>197</v>
      </c>
      <c r="Q188" s="93"/>
      <c r="R188" s="93"/>
      <c r="S188" s="362"/>
    </row>
    <row r="189" spans="1:19" ht="344.25">
      <c r="A189" s="123"/>
      <c r="B189" s="124" t="s">
        <v>281</v>
      </c>
      <c r="C189" s="124"/>
      <c r="D189" s="324">
        <f t="shared" si="27"/>
        <v>3329.4</v>
      </c>
      <c r="E189" s="324">
        <f t="shared" si="27"/>
        <v>3329.4</v>
      </c>
      <c r="F189" s="325"/>
      <c r="G189" s="325"/>
      <c r="H189" s="325"/>
      <c r="I189" s="325"/>
      <c r="J189" s="325">
        <v>3329.4</v>
      </c>
      <c r="K189" s="325">
        <v>3329.4</v>
      </c>
      <c r="L189" s="325"/>
      <c r="M189" s="325"/>
      <c r="N189" s="309">
        <v>100</v>
      </c>
      <c r="O189" s="309">
        <v>100</v>
      </c>
      <c r="P189" s="92" t="s">
        <v>282</v>
      </c>
      <c r="Q189" s="94">
        <v>100</v>
      </c>
      <c r="R189" s="94">
        <v>100</v>
      </c>
      <c r="S189" s="370">
        <v>100</v>
      </c>
    </row>
    <row r="190" spans="1:19" ht="242.25">
      <c r="A190" s="123"/>
      <c r="B190" s="124" t="s">
        <v>283</v>
      </c>
      <c r="C190" s="124"/>
      <c r="D190" s="324">
        <f t="shared" si="27"/>
        <v>2489.6999999999998</v>
      </c>
      <c r="E190" s="324">
        <f t="shared" si="27"/>
        <v>2489.6999999999998</v>
      </c>
      <c r="F190" s="325"/>
      <c r="G190" s="325"/>
      <c r="H190" s="325"/>
      <c r="I190" s="325"/>
      <c r="J190" s="325">
        <v>2489.6999999999998</v>
      </c>
      <c r="K190" s="325">
        <v>2489.6999999999998</v>
      </c>
      <c r="L190" s="325"/>
      <c r="M190" s="325"/>
      <c r="N190" s="309">
        <v>100</v>
      </c>
      <c r="O190" s="309">
        <v>100</v>
      </c>
      <c r="P190" s="96" t="s">
        <v>284</v>
      </c>
      <c r="Q190" s="94">
        <v>100</v>
      </c>
      <c r="R190" s="94">
        <v>100</v>
      </c>
      <c r="S190" s="362">
        <v>100</v>
      </c>
    </row>
    <row r="191" spans="1:19" ht="243" thickBot="1">
      <c r="A191" s="123"/>
      <c r="B191" s="124" t="s">
        <v>285</v>
      </c>
      <c r="C191" s="124"/>
      <c r="D191" s="324">
        <f t="shared" si="27"/>
        <v>879.4</v>
      </c>
      <c r="E191" s="324">
        <f t="shared" si="27"/>
        <v>879.4</v>
      </c>
      <c r="F191" s="325"/>
      <c r="G191" s="325"/>
      <c r="H191" s="325"/>
      <c r="I191" s="325"/>
      <c r="J191" s="325">
        <v>879.4</v>
      </c>
      <c r="K191" s="325">
        <v>879.4</v>
      </c>
      <c r="L191" s="325"/>
      <c r="M191" s="325"/>
      <c r="N191" s="309">
        <v>100</v>
      </c>
      <c r="O191" s="309">
        <v>100</v>
      </c>
      <c r="P191" s="96" t="s">
        <v>286</v>
      </c>
      <c r="Q191" s="94">
        <v>100</v>
      </c>
      <c r="R191" s="94">
        <v>100</v>
      </c>
      <c r="S191" s="362">
        <v>100</v>
      </c>
    </row>
    <row r="192" spans="1:19" ht="139.5" customHeight="1" thickBot="1">
      <c r="A192" s="227">
        <v>7</v>
      </c>
      <c r="B192" s="259" t="s">
        <v>375</v>
      </c>
      <c r="C192" s="228" t="s">
        <v>80</v>
      </c>
      <c r="D192" s="326">
        <f t="shared" si="27"/>
        <v>3672.8</v>
      </c>
      <c r="E192" s="326">
        <f t="shared" si="27"/>
        <v>3672.8</v>
      </c>
      <c r="F192" s="326">
        <f>F193+F196+F202</f>
        <v>0</v>
      </c>
      <c r="G192" s="326">
        <f>G193+G196+G202</f>
        <v>0</v>
      </c>
      <c r="H192" s="326">
        <f t="shared" ref="H192:M192" si="31">H193+H196+H202+H204</f>
        <v>72.8</v>
      </c>
      <c r="I192" s="326">
        <f t="shared" si="31"/>
        <v>72.8</v>
      </c>
      <c r="J192" s="326">
        <f t="shared" si="31"/>
        <v>3600</v>
      </c>
      <c r="K192" s="326">
        <f t="shared" si="31"/>
        <v>3600</v>
      </c>
      <c r="L192" s="326">
        <f t="shared" si="31"/>
        <v>0</v>
      </c>
      <c r="M192" s="326">
        <f t="shared" si="31"/>
        <v>0</v>
      </c>
      <c r="N192" s="327">
        <v>100</v>
      </c>
      <c r="O192" s="327">
        <v>100</v>
      </c>
      <c r="P192" s="229" t="s">
        <v>287</v>
      </c>
      <c r="Q192" s="230">
        <v>1581.5</v>
      </c>
      <c r="R192" s="230">
        <v>2207.3000000000002</v>
      </c>
      <c r="S192" s="230">
        <v>139.6</v>
      </c>
    </row>
    <row r="193" spans="1:19" ht="114" customHeight="1" thickBot="1">
      <c r="A193" s="138"/>
      <c r="B193" s="262" t="s">
        <v>379</v>
      </c>
      <c r="C193" s="139"/>
      <c r="D193" s="328">
        <f t="shared" ref="D193:E198" si="32">F193+H193+J193+L193</f>
        <v>72.8</v>
      </c>
      <c r="E193" s="328">
        <f t="shared" si="32"/>
        <v>72.8</v>
      </c>
      <c r="F193" s="329"/>
      <c r="G193" s="329"/>
      <c r="H193" s="330">
        <f>H194</f>
        <v>72.8</v>
      </c>
      <c r="I193" s="330">
        <f>I194</f>
        <v>72.8</v>
      </c>
      <c r="J193" s="330"/>
      <c r="K193" s="330"/>
      <c r="L193" s="330"/>
      <c r="M193" s="330"/>
      <c r="N193" s="331">
        <v>100</v>
      </c>
      <c r="O193" s="330">
        <v>100</v>
      </c>
      <c r="P193" s="263" t="s">
        <v>288</v>
      </c>
      <c r="Q193" s="132">
        <v>5</v>
      </c>
      <c r="R193" s="132">
        <v>48</v>
      </c>
      <c r="S193" s="132" t="s">
        <v>289</v>
      </c>
    </row>
    <row r="194" spans="1:19" ht="208.5" customHeight="1" thickBot="1">
      <c r="A194" s="128"/>
      <c r="B194" s="129" t="s">
        <v>290</v>
      </c>
      <c r="C194" s="130"/>
      <c r="D194" s="332">
        <f t="shared" si="32"/>
        <v>72.8</v>
      </c>
      <c r="E194" s="332">
        <v>72.8</v>
      </c>
      <c r="F194" s="333"/>
      <c r="G194" s="333"/>
      <c r="H194" s="334">
        <v>72.8</v>
      </c>
      <c r="I194" s="334">
        <v>72.8</v>
      </c>
      <c r="J194" s="334">
        <v>0</v>
      </c>
      <c r="K194" s="334">
        <v>0</v>
      </c>
      <c r="L194" s="334"/>
      <c r="M194" s="334"/>
      <c r="N194" s="335">
        <v>100</v>
      </c>
      <c r="O194" s="334">
        <v>100</v>
      </c>
      <c r="P194" s="131" t="s">
        <v>291</v>
      </c>
      <c r="Q194" s="132">
        <v>20</v>
      </c>
      <c r="R194" s="132">
        <v>20</v>
      </c>
      <c r="S194" s="132">
        <v>100</v>
      </c>
    </row>
    <row r="195" spans="1:19" ht="258" customHeight="1" thickBot="1">
      <c r="A195" s="128"/>
      <c r="B195" s="148" t="s">
        <v>380</v>
      </c>
      <c r="C195" s="130"/>
      <c r="D195" s="332">
        <f t="shared" si="32"/>
        <v>0</v>
      </c>
      <c r="E195" s="332">
        <f t="shared" si="32"/>
        <v>0</v>
      </c>
      <c r="F195" s="333"/>
      <c r="G195" s="333"/>
      <c r="H195" s="334"/>
      <c r="I195" s="334"/>
      <c r="J195" s="334"/>
      <c r="K195" s="334"/>
      <c r="L195" s="334"/>
      <c r="M195" s="334"/>
      <c r="N195" s="334"/>
      <c r="O195" s="336"/>
      <c r="P195" s="107" t="s">
        <v>292</v>
      </c>
      <c r="Q195" s="133">
        <v>4108.8</v>
      </c>
      <c r="R195" s="132">
        <v>52728.7</v>
      </c>
      <c r="S195" s="132">
        <v>139.4</v>
      </c>
    </row>
    <row r="196" spans="1:19" ht="153.75" thickBot="1">
      <c r="A196" s="138"/>
      <c r="B196" s="262" t="s">
        <v>381</v>
      </c>
      <c r="C196" s="139"/>
      <c r="D196" s="328">
        <f t="shared" si="32"/>
        <v>3600</v>
      </c>
      <c r="E196" s="328">
        <f t="shared" si="32"/>
        <v>3600</v>
      </c>
      <c r="F196" s="330">
        <f>F199</f>
        <v>0</v>
      </c>
      <c r="G196" s="330">
        <f>G199</f>
        <v>0</v>
      </c>
      <c r="H196" s="330">
        <f>H199</f>
        <v>0</v>
      </c>
      <c r="I196" s="330">
        <f>I199</f>
        <v>0</v>
      </c>
      <c r="J196" s="330">
        <f>J197+J201</f>
        <v>3600</v>
      </c>
      <c r="K196" s="330">
        <f>K197+K201</f>
        <v>3600</v>
      </c>
      <c r="L196" s="330"/>
      <c r="M196" s="330"/>
      <c r="N196" s="331">
        <v>100</v>
      </c>
      <c r="O196" s="330">
        <v>100</v>
      </c>
      <c r="P196" s="173" t="s">
        <v>293</v>
      </c>
      <c r="Q196" s="264">
        <v>273.39999999999998</v>
      </c>
      <c r="R196" s="264">
        <v>256.89999999999998</v>
      </c>
      <c r="S196" s="132">
        <v>94</v>
      </c>
    </row>
    <row r="197" spans="1:19" ht="189" customHeight="1" thickBot="1">
      <c r="A197" s="128"/>
      <c r="B197" s="148" t="s">
        <v>382</v>
      </c>
      <c r="C197" s="130"/>
      <c r="D197" s="332">
        <f t="shared" si="32"/>
        <v>3500</v>
      </c>
      <c r="E197" s="332">
        <f t="shared" si="32"/>
        <v>3500</v>
      </c>
      <c r="F197" s="334"/>
      <c r="G197" s="334"/>
      <c r="H197" s="334"/>
      <c r="I197" s="334"/>
      <c r="J197" s="334">
        <f>J198+J199</f>
        <v>3500</v>
      </c>
      <c r="K197" s="334">
        <f>K198+K199</f>
        <v>3500</v>
      </c>
      <c r="L197" s="334"/>
      <c r="M197" s="334"/>
      <c r="N197" s="334"/>
      <c r="O197" s="334"/>
      <c r="P197" s="134" t="s">
        <v>294</v>
      </c>
      <c r="Q197" s="135">
        <v>5</v>
      </c>
      <c r="R197" s="135">
        <v>5</v>
      </c>
      <c r="S197" s="136">
        <v>100</v>
      </c>
    </row>
    <row r="198" spans="1:19" ht="409.6" thickBot="1">
      <c r="A198" s="128"/>
      <c r="B198" s="129" t="s">
        <v>385</v>
      </c>
      <c r="C198" s="130"/>
      <c r="D198" s="332">
        <f t="shared" si="32"/>
        <v>700</v>
      </c>
      <c r="E198" s="332">
        <f t="shared" si="32"/>
        <v>700</v>
      </c>
      <c r="F198" s="334">
        <v>0</v>
      </c>
      <c r="G198" s="334">
        <v>0</v>
      </c>
      <c r="H198" s="334">
        <v>0</v>
      </c>
      <c r="I198" s="334">
        <v>0</v>
      </c>
      <c r="J198" s="334">
        <v>700</v>
      </c>
      <c r="K198" s="334">
        <v>700</v>
      </c>
      <c r="L198" s="334"/>
      <c r="M198" s="334"/>
      <c r="N198" s="334">
        <v>0</v>
      </c>
      <c r="O198" s="334">
        <v>0</v>
      </c>
      <c r="P198" s="134" t="s">
        <v>295</v>
      </c>
      <c r="Q198" s="136">
        <v>110</v>
      </c>
      <c r="R198" s="136">
        <v>110</v>
      </c>
      <c r="S198" s="136">
        <v>100</v>
      </c>
    </row>
    <row r="199" spans="1:19" ht="409.5" customHeight="1" thickBot="1">
      <c r="A199" s="128"/>
      <c r="B199" s="129" t="s">
        <v>386</v>
      </c>
      <c r="C199" s="130"/>
      <c r="D199" s="332">
        <v>2800</v>
      </c>
      <c r="E199" s="332">
        <v>2800</v>
      </c>
      <c r="F199" s="334">
        <v>0</v>
      </c>
      <c r="G199" s="334">
        <v>0</v>
      </c>
      <c r="H199" s="334">
        <v>0</v>
      </c>
      <c r="I199" s="334">
        <v>0</v>
      </c>
      <c r="J199" s="334">
        <v>2800</v>
      </c>
      <c r="K199" s="334">
        <v>2800</v>
      </c>
      <c r="L199" s="334"/>
      <c r="M199" s="334"/>
      <c r="N199" s="334">
        <v>0</v>
      </c>
      <c r="O199" s="334">
        <v>0</v>
      </c>
      <c r="P199" s="103" t="s">
        <v>296</v>
      </c>
      <c r="Q199" s="136">
        <v>5</v>
      </c>
      <c r="R199" s="136">
        <v>5</v>
      </c>
      <c r="S199" s="136">
        <v>100</v>
      </c>
    </row>
    <row r="200" spans="1:19" ht="227.25" customHeight="1" thickBot="1">
      <c r="A200" s="128"/>
      <c r="B200" s="148" t="s">
        <v>384</v>
      </c>
      <c r="C200" s="130"/>
      <c r="D200" s="333"/>
      <c r="E200" s="333"/>
      <c r="F200" s="333"/>
      <c r="G200" s="333"/>
      <c r="H200" s="333"/>
      <c r="I200" s="333"/>
      <c r="J200" s="333"/>
      <c r="K200" s="333"/>
      <c r="L200" s="333"/>
      <c r="M200" s="333"/>
      <c r="N200" s="333"/>
      <c r="O200" s="333"/>
      <c r="P200" s="137" t="s">
        <v>297</v>
      </c>
      <c r="Q200" s="132">
        <v>126</v>
      </c>
      <c r="R200" s="132">
        <v>126</v>
      </c>
      <c r="S200" s="132">
        <v>100</v>
      </c>
    </row>
    <row r="201" spans="1:19" ht="152.25" customHeight="1" thickBot="1">
      <c r="A201" s="128"/>
      <c r="B201" s="148" t="s">
        <v>383</v>
      </c>
      <c r="C201" s="130"/>
      <c r="D201" s="334">
        <v>100</v>
      </c>
      <c r="E201" s="334">
        <v>100</v>
      </c>
      <c r="F201" s="334">
        <v>0</v>
      </c>
      <c r="G201" s="334">
        <v>0</v>
      </c>
      <c r="H201" s="334">
        <v>0</v>
      </c>
      <c r="I201" s="334">
        <v>0</v>
      </c>
      <c r="J201" s="334">
        <v>100</v>
      </c>
      <c r="K201" s="334">
        <v>100</v>
      </c>
      <c r="L201" s="334">
        <v>0</v>
      </c>
      <c r="M201" s="334">
        <v>0</v>
      </c>
      <c r="N201" s="334">
        <v>100</v>
      </c>
      <c r="O201" s="334">
        <v>100</v>
      </c>
      <c r="P201" s="134" t="s">
        <v>298</v>
      </c>
      <c r="Q201" s="132">
        <v>15500</v>
      </c>
      <c r="R201" s="132">
        <v>17484</v>
      </c>
      <c r="S201" s="132">
        <v>112.8</v>
      </c>
    </row>
    <row r="202" spans="1:19" ht="256.5" thickBot="1">
      <c r="A202" s="138"/>
      <c r="B202" s="108" t="s">
        <v>299</v>
      </c>
      <c r="C202" s="139"/>
      <c r="D202" s="329"/>
      <c r="E202" s="329"/>
      <c r="F202" s="329"/>
      <c r="G202" s="329"/>
      <c r="H202" s="329"/>
      <c r="I202" s="329"/>
      <c r="J202" s="329"/>
      <c r="K202" s="329"/>
      <c r="L202" s="329"/>
      <c r="M202" s="329"/>
      <c r="N202" s="329"/>
      <c r="O202" s="329"/>
      <c r="P202" s="103" t="s">
        <v>300</v>
      </c>
      <c r="Q202" s="132">
        <v>107</v>
      </c>
      <c r="R202" s="132">
        <v>111</v>
      </c>
      <c r="S202" s="132">
        <v>103.7</v>
      </c>
    </row>
    <row r="203" spans="1:19" ht="333" thickBot="1">
      <c r="A203" s="138"/>
      <c r="B203" s="137" t="s">
        <v>301</v>
      </c>
      <c r="C203" s="139"/>
      <c r="D203" s="329"/>
      <c r="E203" s="329"/>
      <c r="F203" s="329"/>
      <c r="G203" s="329"/>
      <c r="H203" s="329"/>
      <c r="I203" s="329"/>
      <c r="J203" s="329"/>
      <c r="K203" s="329"/>
      <c r="L203" s="329"/>
      <c r="M203" s="329"/>
      <c r="N203" s="329"/>
      <c r="O203" s="329"/>
      <c r="P203" s="103" t="s">
        <v>302</v>
      </c>
      <c r="Q203" s="132">
        <v>38</v>
      </c>
      <c r="R203" s="132">
        <v>39</v>
      </c>
      <c r="S203" s="132">
        <v>102.6</v>
      </c>
    </row>
    <row r="204" spans="1:19" ht="51.75" thickBot="1">
      <c r="A204" s="144"/>
      <c r="B204" s="265" t="s">
        <v>303</v>
      </c>
      <c r="C204" s="141"/>
      <c r="D204" s="337">
        <f>F204+H204+J204+L204</f>
        <v>0</v>
      </c>
      <c r="E204" s="337">
        <v>0</v>
      </c>
      <c r="F204" s="337"/>
      <c r="G204" s="337"/>
      <c r="H204" s="337">
        <f>H208</f>
        <v>0</v>
      </c>
      <c r="I204" s="337">
        <f>I208</f>
        <v>0</v>
      </c>
      <c r="J204" s="337">
        <f>J208</f>
        <v>0</v>
      </c>
      <c r="K204" s="337">
        <f>K208</f>
        <v>0</v>
      </c>
      <c r="L204" s="337"/>
      <c r="M204" s="337">
        <v>0</v>
      </c>
      <c r="N204" s="337">
        <v>0</v>
      </c>
      <c r="O204" s="337"/>
      <c r="P204" s="266"/>
      <c r="Q204" s="143"/>
      <c r="R204" s="143"/>
      <c r="S204" s="143"/>
    </row>
    <row r="205" spans="1:19" ht="128.25" thickBot="1">
      <c r="A205" s="140"/>
      <c r="B205" s="102" t="s">
        <v>304</v>
      </c>
      <c r="C205" s="141"/>
      <c r="D205" s="337"/>
      <c r="E205" s="337"/>
      <c r="F205" s="337"/>
      <c r="G205" s="337"/>
      <c r="H205" s="337"/>
      <c r="I205" s="337"/>
      <c r="J205" s="337"/>
      <c r="K205" s="337"/>
      <c r="L205" s="337"/>
      <c r="M205" s="337"/>
      <c r="N205" s="337"/>
      <c r="O205" s="337"/>
      <c r="P205" s="142" t="s">
        <v>305</v>
      </c>
      <c r="Q205" s="143">
        <v>23</v>
      </c>
      <c r="R205" s="143">
        <v>24</v>
      </c>
      <c r="S205" s="143">
        <v>104.3</v>
      </c>
    </row>
    <row r="206" spans="1:19" ht="306.75" thickBot="1">
      <c r="A206" s="144"/>
      <c r="B206" s="145"/>
      <c r="C206" s="141"/>
      <c r="D206" s="337"/>
      <c r="E206" s="337"/>
      <c r="F206" s="337"/>
      <c r="G206" s="337"/>
      <c r="H206" s="337"/>
      <c r="I206" s="337"/>
      <c r="J206" s="337"/>
      <c r="K206" s="337"/>
      <c r="L206" s="337"/>
      <c r="M206" s="337"/>
      <c r="N206" s="337"/>
      <c r="O206" s="337"/>
      <c r="P206" s="146" t="s">
        <v>306</v>
      </c>
      <c r="Q206" s="143">
        <v>2</v>
      </c>
      <c r="R206" s="143">
        <v>2</v>
      </c>
      <c r="S206" s="143">
        <v>100</v>
      </c>
    </row>
    <row r="207" spans="1:19" ht="129" thickBot="1">
      <c r="A207" s="144"/>
      <c r="B207" s="145"/>
      <c r="C207" s="141"/>
      <c r="D207" s="337"/>
      <c r="E207" s="337"/>
      <c r="F207" s="337"/>
      <c r="G207" s="337"/>
      <c r="H207" s="337"/>
      <c r="I207" s="337"/>
      <c r="J207" s="337"/>
      <c r="K207" s="337"/>
      <c r="L207" s="337"/>
      <c r="M207" s="337"/>
      <c r="N207" s="337"/>
      <c r="O207" s="337"/>
      <c r="P207" s="103" t="s">
        <v>307</v>
      </c>
      <c r="Q207" s="143">
        <v>80</v>
      </c>
      <c r="R207" s="143">
        <v>80</v>
      </c>
      <c r="S207" s="143">
        <v>100</v>
      </c>
    </row>
    <row r="208" spans="1:19" ht="333" thickBot="1">
      <c r="A208" s="147"/>
      <c r="B208" s="148" t="s">
        <v>308</v>
      </c>
      <c r="C208" s="149"/>
      <c r="D208" s="338"/>
      <c r="E208" s="338"/>
      <c r="F208" s="338"/>
      <c r="G208" s="338"/>
      <c r="H208" s="338"/>
      <c r="I208" s="338"/>
      <c r="J208" s="338"/>
      <c r="K208" s="338"/>
      <c r="L208" s="338"/>
      <c r="M208" s="338"/>
      <c r="N208" s="338"/>
      <c r="O208" s="339"/>
      <c r="P208" s="150" t="s">
        <v>309</v>
      </c>
      <c r="Q208" s="151">
        <v>75</v>
      </c>
      <c r="R208" s="151">
        <v>75</v>
      </c>
      <c r="S208" s="151">
        <v>100</v>
      </c>
    </row>
    <row r="209" spans="1:19" ht="282" thickBot="1">
      <c r="A209" s="147"/>
      <c r="B209" s="152"/>
      <c r="C209" s="149"/>
      <c r="D209" s="338"/>
      <c r="E209" s="338"/>
      <c r="F209" s="338"/>
      <c r="G209" s="338"/>
      <c r="H209" s="338"/>
      <c r="I209" s="338"/>
      <c r="J209" s="338"/>
      <c r="K209" s="338"/>
      <c r="L209" s="338"/>
      <c r="M209" s="338"/>
      <c r="N209" s="338"/>
      <c r="O209" s="338"/>
      <c r="P209" s="153" t="s">
        <v>310</v>
      </c>
      <c r="Q209" s="151">
        <v>299</v>
      </c>
      <c r="R209" s="151">
        <v>299</v>
      </c>
      <c r="S209" s="151">
        <v>100</v>
      </c>
    </row>
    <row r="210" spans="1:19" ht="179.25" thickBot="1">
      <c r="A210" s="154">
        <v>8</v>
      </c>
      <c r="B210" s="155" t="s">
        <v>376</v>
      </c>
      <c r="C210" s="156" t="s">
        <v>80</v>
      </c>
      <c r="D210" s="340" t="s">
        <v>311</v>
      </c>
      <c r="E210" s="340" t="s">
        <v>311</v>
      </c>
      <c r="F210" s="340"/>
      <c r="G210" s="340"/>
      <c r="H210" s="340" t="s">
        <v>312</v>
      </c>
      <c r="I210" s="340" t="s">
        <v>312</v>
      </c>
      <c r="J210" s="340" t="s">
        <v>313</v>
      </c>
      <c r="K210" s="340" t="s">
        <v>313</v>
      </c>
      <c r="L210" s="340"/>
      <c r="M210" s="340"/>
      <c r="N210" s="340" t="s">
        <v>314</v>
      </c>
      <c r="O210" s="341">
        <v>100</v>
      </c>
      <c r="P210" s="156"/>
      <c r="Q210" s="156"/>
      <c r="R210" s="156"/>
      <c r="S210" s="156"/>
    </row>
    <row r="211" spans="1:19" ht="126.75" customHeight="1" thickBot="1">
      <c r="A211" s="157"/>
      <c r="B211" s="158" t="s">
        <v>315</v>
      </c>
      <c r="C211" s="159" t="s">
        <v>80</v>
      </c>
      <c r="D211" s="342" t="s">
        <v>316</v>
      </c>
      <c r="E211" s="342" t="s">
        <v>316</v>
      </c>
      <c r="F211" s="343"/>
      <c r="G211" s="343"/>
      <c r="H211" s="342" t="s">
        <v>312</v>
      </c>
      <c r="I211" s="342" t="s">
        <v>312</v>
      </c>
      <c r="J211" s="342" t="s">
        <v>317</v>
      </c>
      <c r="K211" s="342" t="s">
        <v>317</v>
      </c>
      <c r="L211" s="343"/>
      <c r="M211" s="343"/>
      <c r="N211" s="343">
        <v>100</v>
      </c>
      <c r="O211" s="343">
        <v>100</v>
      </c>
      <c r="P211" s="160" t="s">
        <v>318</v>
      </c>
      <c r="Q211" s="159" t="s">
        <v>319</v>
      </c>
      <c r="R211" s="159" t="s">
        <v>319</v>
      </c>
      <c r="S211" s="159">
        <v>100</v>
      </c>
    </row>
    <row r="212" spans="1:19" ht="370.5" thickBot="1">
      <c r="A212" s="157"/>
      <c r="B212" s="158" t="s">
        <v>320</v>
      </c>
      <c r="C212" s="159" t="s">
        <v>80</v>
      </c>
      <c r="D212" s="344">
        <v>0</v>
      </c>
      <c r="E212" s="344">
        <v>0</v>
      </c>
      <c r="F212" s="344"/>
      <c r="G212" s="344"/>
      <c r="H212" s="344">
        <v>0</v>
      </c>
      <c r="I212" s="344">
        <v>0</v>
      </c>
      <c r="J212" s="344">
        <v>0</v>
      </c>
      <c r="K212" s="344">
        <v>0</v>
      </c>
      <c r="L212" s="344"/>
      <c r="M212" s="344"/>
      <c r="N212" s="345">
        <v>100</v>
      </c>
      <c r="O212" s="344"/>
      <c r="P212" s="160" t="s">
        <v>321</v>
      </c>
      <c r="Q212" s="159" t="s">
        <v>322</v>
      </c>
      <c r="R212" s="159" t="s">
        <v>322</v>
      </c>
      <c r="S212" s="159">
        <v>100</v>
      </c>
    </row>
    <row r="213" spans="1:19" ht="204.75" thickBot="1">
      <c r="A213" s="157"/>
      <c r="B213" s="158" t="s">
        <v>323</v>
      </c>
      <c r="C213" s="161"/>
      <c r="D213" s="346" t="s">
        <v>324</v>
      </c>
      <c r="E213" s="346" t="s">
        <v>324</v>
      </c>
      <c r="F213" s="344"/>
      <c r="G213" s="344"/>
      <c r="H213" s="346"/>
      <c r="I213" s="346"/>
      <c r="J213" s="346" t="s">
        <v>324</v>
      </c>
      <c r="K213" s="346" t="s">
        <v>324</v>
      </c>
      <c r="L213" s="344"/>
      <c r="M213" s="344"/>
      <c r="N213" s="345">
        <v>100</v>
      </c>
      <c r="O213" s="344">
        <v>100</v>
      </c>
      <c r="P213" s="161" t="s">
        <v>325</v>
      </c>
      <c r="Q213" s="161"/>
      <c r="R213" s="161"/>
      <c r="S213" s="371">
        <v>100</v>
      </c>
    </row>
    <row r="214" spans="1:19" ht="219.75" customHeight="1">
      <c r="A214" s="232">
        <v>9</v>
      </c>
      <c r="B214" s="231" t="s">
        <v>377</v>
      </c>
      <c r="C214" s="231" t="s">
        <v>80</v>
      </c>
      <c r="D214" s="347">
        <v>0</v>
      </c>
      <c r="E214" s="348">
        <v>0</v>
      </c>
      <c r="F214" s="348">
        <v>0</v>
      </c>
      <c r="G214" s="348">
        <v>0</v>
      </c>
      <c r="H214" s="347">
        <v>0</v>
      </c>
      <c r="I214" s="349">
        <v>0</v>
      </c>
      <c r="J214" s="349">
        <v>0</v>
      </c>
      <c r="K214" s="349">
        <v>0</v>
      </c>
      <c r="L214" s="348">
        <v>0</v>
      </c>
      <c r="M214" s="348">
        <v>0</v>
      </c>
      <c r="N214" s="348">
        <v>100</v>
      </c>
      <c r="O214" s="348">
        <v>0</v>
      </c>
      <c r="P214" s="231"/>
      <c r="Q214" s="233"/>
      <c r="R214" s="233"/>
      <c r="S214" s="233"/>
    </row>
    <row r="215" spans="1:19" ht="153">
      <c r="A215" s="162"/>
      <c r="B215" s="163" t="s">
        <v>326</v>
      </c>
      <c r="C215" s="164" t="s">
        <v>80</v>
      </c>
      <c r="D215" s="350">
        <v>0</v>
      </c>
      <c r="E215" s="350">
        <v>0</v>
      </c>
      <c r="F215" s="350">
        <v>0</v>
      </c>
      <c r="G215" s="350">
        <v>0</v>
      </c>
      <c r="H215" s="350">
        <v>0</v>
      </c>
      <c r="I215" s="350">
        <v>0</v>
      </c>
      <c r="J215" s="350">
        <v>0</v>
      </c>
      <c r="K215" s="350">
        <v>0</v>
      </c>
      <c r="L215" s="350"/>
      <c r="M215" s="350"/>
      <c r="N215" s="350">
        <v>0</v>
      </c>
      <c r="O215" s="350">
        <v>0</v>
      </c>
      <c r="P215" s="164" t="s">
        <v>327</v>
      </c>
      <c r="Q215" s="165">
        <v>0.8</v>
      </c>
      <c r="R215" s="165">
        <v>0.8</v>
      </c>
      <c r="S215" s="165">
        <v>100</v>
      </c>
    </row>
    <row r="216" spans="1:19" ht="216.75">
      <c r="A216" s="166"/>
      <c r="B216" s="166"/>
      <c r="C216" s="166"/>
      <c r="D216" s="351"/>
      <c r="E216" s="351"/>
      <c r="F216" s="351"/>
      <c r="G216" s="351"/>
      <c r="H216" s="351"/>
      <c r="I216" s="351"/>
      <c r="J216" s="351"/>
      <c r="K216" s="351"/>
      <c r="L216" s="351"/>
      <c r="M216" s="351"/>
      <c r="N216" s="351"/>
      <c r="O216" s="351"/>
      <c r="P216" s="167" t="s">
        <v>328</v>
      </c>
      <c r="Q216" s="168">
        <v>7</v>
      </c>
      <c r="R216" s="168">
        <v>7</v>
      </c>
      <c r="S216" s="168">
        <v>100</v>
      </c>
    </row>
    <row r="217" spans="1:19" ht="127.5">
      <c r="A217" s="169"/>
      <c r="B217" s="170" t="s">
        <v>329</v>
      </c>
      <c r="C217" s="167" t="s">
        <v>80</v>
      </c>
      <c r="D217" s="352">
        <v>0</v>
      </c>
      <c r="E217" s="352">
        <v>0</v>
      </c>
      <c r="F217" s="352">
        <v>0</v>
      </c>
      <c r="G217" s="352">
        <v>0</v>
      </c>
      <c r="H217" s="352">
        <v>0</v>
      </c>
      <c r="I217" s="352">
        <v>0</v>
      </c>
      <c r="J217" s="352">
        <v>0</v>
      </c>
      <c r="K217" s="352">
        <v>0</v>
      </c>
      <c r="L217" s="352"/>
      <c r="M217" s="352"/>
      <c r="N217" s="352">
        <v>0</v>
      </c>
      <c r="O217" s="352">
        <v>0</v>
      </c>
      <c r="P217" s="167" t="s">
        <v>330</v>
      </c>
      <c r="Q217" s="171">
        <v>56</v>
      </c>
      <c r="R217" s="171">
        <v>56</v>
      </c>
      <c r="S217" s="171">
        <v>100</v>
      </c>
    </row>
    <row r="218" spans="1:19" ht="76.5">
      <c r="A218" s="169"/>
      <c r="B218" s="169"/>
      <c r="C218" s="169"/>
      <c r="D218" s="352"/>
      <c r="E218" s="352"/>
      <c r="F218" s="352"/>
      <c r="G218" s="352"/>
      <c r="H218" s="352"/>
      <c r="I218" s="352"/>
      <c r="J218" s="352"/>
      <c r="K218" s="352"/>
      <c r="L218" s="352"/>
      <c r="M218" s="352"/>
      <c r="N218" s="352"/>
      <c r="O218" s="352"/>
      <c r="P218" s="167" t="s">
        <v>331</v>
      </c>
      <c r="Q218" s="171">
        <v>0</v>
      </c>
      <c r="R218" s="171">
        <v>0</v>
      </c>
      <c r="S218" s="171">
        <v>100</v>
      </c>
    </row>
    <row r="219" spans="1:19" ht="229.5">
      <c r="A219" s="169"/>
      <c r="B219" s="169"/>
      <c r="C219" s="169"/>
      <c r="D219" s="352"/>
      <c r="E219" s="352"/>
      <c r="F219" s="352"/>
      <c r="G219" s="352"/>
      <c r="H219" s="352"/>
      <c r="I219" s="352"/>
      <c r="J219" s="352"/>
      <c r="K219" s="352"/>
      <c r="L219" s="352"/>
      <c r="M219" s="352"/>
      <c r="N219" s="352"/>
      <c r="O219" s="352"/>
      <c r="P219" s="167" t="s">
        <v>332</v>
      </c>
      <c r="Q219" s="171">
        <v>2</v>
      </c>
      <c r="R219" s="171">
        <v>2</v>
      </c>
      <c r="S219" s="171">
        <v>100</v>
      </c>
    </row>
    <row r="220" spans="1:19" ht="204">
      <c r="A220" s="169"/>
      <c r="B220" s="169"/>
      <c r="C220" s="169"/>
      <c r="D220" s="352"/>
      <c r="E220" s="352"/>
      <c r="F220" s="352"/>
      <c r="G220" s="352"/>
      <c r="H220" s="352"/>
      <c r="I220" s="352"/>
      <c r="J220" s="352"/>
      <c r="K220" s="352"/>
      <c r="L220" s="352"/>
      <c r="M220" s="352"/>
      <c r="N220" s="352"/>
      <c r="O220" s="352"/>
      <c r="P220" s="167" t="s">
        <v>333</v>
      </c>
      <c r="Q220" s="171" t="s">
        <v>334</v>
      </c>
      <c r="R220" s="171" t="s">
        <v>334</v>
      </c>
      <c r="S220" s="171">
        <v>100</v>
      </c>
    </row>
    <row r="221" spans="1:19" ht="76.5">
      <c r="A221" s="169"/>
      <c r="B221" s="170" t="s">
        <v>335</v>
      </c>
      <c r="C221" s="167" t="s">
        <v>80</v>
      </c>
      <c r="D221" s="352">
        <v>0</v>
      </c>
      <c r="E221" s="352">
        <v>0</v>
      </c>
      <c r="F221" s="352">
        <v>0</v>
      </c>
      <c r="G221" s="352">
        <v>0</v>
      </c>
      <c r="H221" s="352">
        <v>0</v>
      </c>
      <c r="I221" s="352">
        <v>0</v>
      </c>
      <c r="J221" s="352">
        <v>0</v>
      </c>
      <c r="K221" s="352">
        <v>0</v>
      </c>
      <c r="L221" s="352"/>
      <c r="M221" s="352"/>
      <c r="N221" s="352">
        <v>0</v>
      </c>
      <c r="O221" s="352">
        <v>0</v>
      </c>
      <c r="P221" s="167" t="s">
        <v>336</v>
      </c>
      <c r="Q221" s="171">
        <v>0</v>
      </c>
      <c r="R221" s="171">
        <v>0</v>
      </c>
      <c r="S221" s="171">
        <v>100</v>
      </c>
    </row>
    <row r="222" spans="1:19" ht="140.25">
      <c r="A222" s="169"/>
      <c r="B222" s="170" t="s">
        <v>337</v>
      </c>
      <c r="C222" s="167" t="s">
        <v>80</v>
      </c>
      <c r="D222" s="352">
        <v>0</v>
      </c>
      <c r="E222" s="352">
        <v>0</v>
      </c>
      <c r="F222" s="352">
        <v>0</v>
      </c>
      <c r="G222" s="352">
        <v>0</v>
      </c>
      <c r="H222" s="352">
        <v>0</v>
      </c>
      <c r="I222" s="352">
        <v>0</v>
      </c>
      <c r="J222" s="352">
        <v>0</v>
      </c>
      <c r="K222" s="352">
        <v>0</v>
      </c>
      <c r="L222" s="352"/>
      <c r="M222" s="352"/>
      <c r="N222" s="352">
        <v>0</v>
      </c>
      <c r="O222" s="352">
        <v>0</v>
      </c>
      <c r="P222" s="167" t="s">
        <v>338</v>
      </c>
      <c r="Q222" s="171">
        <v>13</v>
      </c>
      <c r="R222" s="171">
        <v>13</v>
      </c>
      <c r="S222" s="171">
        <v>100</v>
      </c>
    </row>
    <row r="223" spans="1:19" ht="293.25">
      <c r="A223" s="169"/>
      <c r="B223" s="170" t="s">
        <v>339</v>
      </c>
      <c r="C223" s="167" t="s">
        <v>80</v>
      </c>
      <c r="D223" s="353">
        <v>0</v>
      </c>
      <c r="E223" s="352">
        <v>0</v>
      </c>
      <c r="F223" s="352">
        <v>0</v>
      </c>
      <c r="G223" s="352">
        <v>0</v>
      </c>
      <c r="H223" s="352">
        <v>0</v>
      </c>
      <c r="I223" s="352">
        <v>0</v>
      </c>
      <c r="J223" s="352">
        <v>0</v>
      </c>
      <c r="K223" s="352">
        <v>0</v>
      </c>
      <c r="L223" s="352"/>
      <c r="M223" s="352"/>
      <c r="N223" s="352">
        <v>0</v>
      </c>
      <c r="O223" s="352">
        <v>0</v>
      </c>
      <c r="P223" s="167" t="s">
        <v>340</v>
      </c>
      <c r="Q223" s="171">
        <v>28</v>
      </c>
      <c r="R223" s="171">
        <v>28</v>
      </c>
      <c r="S223" s="171">
        <v>100</v>
      </c>
    </row>
    <row r="224" spans="1:19" ht="293.25">
      <c r="A224" s="169"/>
      <c r="B224" s="170" t="s">
        <v>341</v>
      </c>
      <c r="C224" s="167" t="s">
        <v>80</v>
      </c>
      <c r="D224" s="352">
        <v>0</v>
      </c>
      <c r="E224" s="352">
        <v>0</v>
      </c>
      <c r="F224" s="352">
        <v>0</v>
      </c>
      <c r="G224" s="352">
        <v>0</v>
      </c>
      <c r="H224" s="352">
        <v>0</v>
      </c>
      <c r="I224" s="352">
        <v>0</v>
      </c>
      <c r="J224" s="352">
        <v>0</v>
      </c>
      <c r="K224" s="352">
        <v>0</v>
      </c>
      <c r="L224" s="352"/>
      <c r="M224" s="352"/>
      <c r="N224" s="352">
        <v>0</v>
      </c>
      <c r="O224" s="352">
        <v>0</v>
      </c>
      <c r="P224" s="167" t="s">
        <v>342</v>
      </c>
      <c r="Q224" s="171">
        <v>2</v>
      </c>
      <c r="R224" s="171">
        <v>2</v>
      </c>
      <c r="S224" s="171">
        <v>100</v>
      </c>
    </row>
    <row r="225" spans="1:19" ht="114.75">
      <c r="A225" s="169"/>
      <c r="B225" s="169"/>
      <c r="C225" s="169"/>
      <c r="D225" s="352"/>
      <c r="E225" s="352"/>
      <c r="F225" s="352"/>
      <c r="G225" s="352"/>
      <c r="H225" s="352"/>
      <c r="I225" s="352"/>
      <c r="J225" s="352"/>
      <c r="K225" s="352"/>
      <c r="L225" s="352"/>
      <c r="M225" s="352"/>
      <c r="N225" s="352"/>
      <c r="O225" s="352"/>
      <c r="P225" s="167" t="s">
        <v>343</v>
      </c>
      <c r="Q225" s="171">
        <v>13</v>
      </c>
      <c r="R225" s="171">
        <v>13</v>
      </c>
      <c r="S225" s="171">
        <v>100</v>
      </c>
    </row>
    <row r="226" spans="1:19" ht="127.5">
      <c r="A226" s="169"/>
      <c r="B226" s="169"/>
      <c r="C226" s="169"/>
      <c r="D226" s="352"/>
      <c r="E226" s="352"/>
      <c r="F226" s="352"/>
      <c r="G226" s="352"/>
      <c r="H226" s="352"/>
      <c r="I226" s="352"/>
      <c r="J226" s="352"/>
      <c r="K226" s="352"/>
      <c r="L226" s="352"/>
      <c r="M226" s="352"/>
      <c r="N226" s="352"/>
      <c r="O226" s="352"/>
      <c r="P226" s="167" t="s">
        <v>344</v>
      </c>
      <c r="Q226" s="171">
        <v>580</v>
      </c>
      <c r="R226" s="171">
        <v>580</v>
      </c>
      <c r="S226" s="171">
        <v>100</v>
      </c>
    </row>
    <row r="227" spans="1:19" ht="102">
      <c r="A227" s="169"/>
      <c r="B227" s="169"/>
      <c r="C227" s="169"/>
      <c r="D227" s="352"/>
      <c r="E227" s="352"/>
      <c r="F227" s="352"/>
      <c r="G227" s="352"/>
      <c r="H227" s="352"/>
      <c r="I227" s="352"/>
      <c r="J227" s="352"/>
      <c r="K227" s="352"/>
      <c r="L227" s="352"/>
      <c r="M227" s="352"/>
      <c r="N227" s="352"/>
      <c r="O227" s="352"/>
      <c r="P227" s="167" t="s">
        <v>345</v>
      </c>
      <c r="Q227" s="171">
        <v>480</v>
      </c>
      <c r="R227" s="171">
        <v>480</v>
      </c>
      <c r="S227" s="171">
        <v>100</v>
      </c>
    </row>
    <row r="228" spans="1:19" ht="89.25">
      <c r="A228" s="169"/>
      <c r="B228" s="170" t="s">
        <v>346</v>
      </c>
      <c r="C228" s="167" t="s">
        <v>80</v>
      </c>
      <c r="D228" s="354">
        <v>0</v>
      </c>
      <c r="E228" s="352">
        <v>0</v>
      </c>
      <c r="F228" s="352">
        <v>0</v>
      </c>
      <c r="G228" s="352">
        <v>0</v>
      </c>
      <c r="H228" s="352">
        <v>0</v>
      </c>
      <c r="I228" s="352">
        <v>0</v>
      </c>
      <c r="J228" s="352">
        <v>0</v>
      </c>
      <c r="K228" s="352">
        <v>0</v>
      </c>
      <c r="L228" s="352"/>
      <c r="M228" s="352"/>
      <c r="N228" s="352">
        <v>100</v>
      </c>
      <c r="O228" s="352">
        <v>0</v>
      </c>
      <c r="P228" s="167" t="s">
        <v>347</v>
      </c>
      <c r="Q228" s="171">
        <v>2</v>
      </c>
      <c r="R228" s="171">
        <v>2</v>
      </c>
      <c r="S228" s="171">
        <v>100</v>
      </c>
    </row>
    <row r="229" spans="1:19" ht="141" thickBot="1">
      <c r="A229" s="169"/>
      <c r="B229" s="169"/>
      <c r="C229" s="169"/>
      <c r="D229" s="352"/>
      <c r="E229" s="352"/>
      <c r="F229" s="352"/>
      <c r="G229" s="352"/>
      <c r="H229" s="352"/>
      <c r="I229" s="352"/>
      <c r="J229" s="352"/>
      <c r="K229" s="352"/>
      <c r="L229" s="352"/>
      <c r="M229" s="352"/>
      <c r="N229" s="352"/>
      <c r="O229" s="352"/>
      <c r="P229" s="167" t="s">
        <v>348</v>
      </c>
      <c r="Q229" s="171">
        <v>4</v>
      </c>
      <c r="R229" s="171">
        <v>4</v>
      </c>
      <c r="S229" s="171">
        <v>100</v>
      </c>
    </row>
    <row r="230" spans="1:19" ht="132.75" customHeight="1">
      <c r="A230" s="234">
        <v>10</v>
      </c>
      <c r="B230" s="238" t="s">
        <v>349</v>
      </c>
      <c r="C230" s="235"/>
      <c r="D230" s="355">
        <f>D232+D233+D234+D236</f>
        <v>85300.5</v>
      </c>
      <c r="E230" s="355">
        <v>84647.6</v>
      </c>
      <c r="F230" s="355">
        <f t="shared" ref="F230:G230" si="33">F232+F233+F234+F236</f>
        <v>0</v>
      </c>
      <c r="G230" s="355">
        <f t="shared" si="33"/>
        <v>0</v>
      </c>
      <c r="H230" s="355">
        <v>69455.7</v>
      </c>
      <c r="I230" s="355">
        <v>68802.899999999994</v>
      </c>
      <c r="J230" s="355">
        <v>15844.8</v>
      </c>
      <c r="K230" s="355">
        <v>15844.8</v>
      </c>
      <c r="L230" s="355"/>
      <c r="M230" s="355"/>
      <c r="N230" s="356">
        <v>100</v>
      </c>
      <c r="O230" s="357">
        <v>99.2</v>
      </c>
      <c r="P230" s="236"/>
      <c r="Q230" s="237"/>
      <c r="R230" s="237"/>
      <c r="S230" s="237"/>
    </row>
    <row r="231" spans="1:19" ht="140.25">
      <c r="A231" s="172"/>
      <c r="B231" s="186" t="s">
        <v>350</v>
      </c>
      <c r="C231" s="105"/>
      <c r="D231" s="190">
        <v>84319.6</v>
      </c>
      <c r="E231" s="175">
        <v>83666.7</v>
      </c>
      <c r="F231" s="175">
        <f t="shared" ref="F231:G231" si="34">F232+F233+F234</f>
        <v>0</v>
      </c>
      <c r="G231" s="175">
        <f t="shared" si="34"/>
        <v>0</v>
      </c>
      <c r="H231" s="175">
        <v>69455.7</v>
      </c>
      <c r="I231" s="175">
        <v>68802.899999999994</v>
      </c>
      <c r="J231" s="175">
        <v>14863.9</v>
      </c>
      <c r="K231" s="175">
        <v>14863.9</v>
      </c>
      <c r="L231" s="175"/>
      <c r="M231" s="175"/>
      <c r="N231" s="176">
        <v>100</v>
      </c>
      <c r="O231" s="176">
        <v>99.2</v>
      </c>
      <c r="P231" s="177"/>
      <c r="Q231" s="178"/>
      <c r="R231" s="178"/>
      <c r="S231" s="178"/>
    </row>
    <row r="232" spans="1:19" ht="409.6" thickBot="1">
      <c r="A232" s="173">
        <v>1</v>
      </c>
      <c r="B232" s="187" t="s">
        <v>351</v>
      </c>
      <c r="C232" s="105"/>
      <c r="D232" s="191">
        <v>80075.600000000006</v>
      </c>
      <c r="E232" s="179">
        <v>79422.7</v>
      </c>
      <c r="F232" s="180"/>
      <c r="G232" s="180"/>
      <c r="H232" s="179">
        <v>69455.7</v>
      </c>
      <c r="I232" s="179">
        <v>68802.899999999994</v>
      </c>
      <c r="J232" s="179">
        <v>10619.9</v>
      </c>
      <c r="K232" s="179">
        <v>10619.9</v>
      </c>
      <c r="L232" s="180"/>
      <c r="M232" s="180"/>
      <c r="N232" s="180">
        <v>100</v>
      </c>
      <c r="O232" s="180">
        <v>99.2</v>
      </c>
      <c r="P232" s="181" t="s">
        <v>356</v>
      </c>
      <c r="Q232" s="239">
        <v>0.86499999999999999</v>
      </c>
      <c r="R232" s="240">
        <v>0.83</v>
      </c>
      <c r="S232" s="241">
        <v>104.2</v>
      </c>
    </row>
    <row r="233" spans="1:19" ht="115.5" thickBot="1">
      <c r="A233" s="174">
        <v>2</v>
      </c>
      <c r="B233" s="188" t="s">
        <v>352</v>
      </c>
      <c r="C233" s="105"/>
      <c r="D233" s="192">
        <v>3544</v>
      </c>
      <c r="E233" s="182">
        <v>3544</v>
      </c>
      <c r="F233" s="183"/>
      <c r="G233" s="183"/>
      <c r="H233" s="183"/>
      <c r="I233" s="183"/>
      <c r="J233" s="182">
        <v>3544</v>
      </c>
      <c r="K233" s="182">
        <v>3544</v>
      </c>
      <c r="L233" s="183"/>
      <c r="M233" s="183"/>
      <c r="N233" s="183">
        <v>100</v>
      </c>
      <c r="O233" s="183">
        <v>100</v>
      </c>
      <c r="P233" s="184"/>
      <c r="Q233" s="184"/>
      <c r="R233" s="184"/>
      <c r="S233" s="184"/>
    </row>
    <row r="234" spans="1:19" ht="128.25" thickBot="1">
      <c r="A234" s="174">
        <v>3</v>
      </c>
      <c r="B234" s="189" t="s">
        <v>353</v>
      </c>
      <c r="C234" s="105"/>
      <c r="D234" s="192">
        <v>700</v>
      </c>
      <c r="E234" s="182">
        <v>700</v>
      </c>
      <c r="F234" s="183"/>
      <c r="G234" s="183"/>
      <c r="H234" s="183"/>
      <c r="I234" s="183"/>
      <c r="J234" s="182">
        <v>700</v>
      </c>
      <c r="K234" s="182">
        <v>700</v>
      </c>
      <c r="L234" s="183"/>
      <c r="M234" s="183"/>
      <c r="N234" s="183">
        <v>100</v>
      </c>
      <c r="O234" s="183">
        <v>100</v>
      </c>
      <c r="P234" s="184"/>
      <c r="Q234" s="184"/>
      <c r="R234" s="184"/>
      <c r="S234" s="184"/>
    </row>
    <row r="235" spans="1:19" ht="204.75" thickBot="1">
      <c r="A235" s="174"/>
      <c r="B235" s="189" t="s">
        <v>354</v>
      </c>
      <c r="C235" s="105"/>
      <c r="D235" s="193">
        <f>D236</f>
        <v>980.9</v>
      </c>
      <c r="E235" s="185">
        <f t="shared" ref="E235:O235" si="35">E236</f>
        <v>980.9</v>
      </c>
      <c r="F235" s="185">
        <f t="shared" si="35"/>
        <v>0</v>
      </c>
      <c r="G235" s="185">
        <f t="shared" si="35"/>
        <v>0</v>
      </c>
      <c r="H235" s="185">
        <f t="shared" si="35"/>
        <v>0</v>
      </c>
      <c r="I235" s="185">
        <f t="shared" si="35"/>
        <v>0</v>
      </c>
      <c r="J235" s="185">
        <f t="shared" si="35"/>
        <v>980.9</v>
      </c>
      <c r="K235" s="185">
        <f t="shared" si="35"/>
        <v>980.9</v>
      </c>
      <c r="L235" s="185">
        <f t="shared" si="35"/>
        <v>0</v>
      </c>
      <c r="M235" s="185">
        <f t="shared" si="35"/>
        <v>0</v>
      </c>
      <c r="N235" s="185">
        <f t="shared" si="35"/>
        <v>100</v>
      </c>
      <c r="O235" s="185">
        <f t="shared" si="35"/>
        <v>100</v>
      </c>
      <c r="P235" s="184"/>
      <c r="Q235" s="184"/>
      <c r="R235" s="184"/>
      <c r="S235" s="184"/>
    </row>
    <row r="236" spans="1:19" ht="115.5" thickBot="1">
      <c r="A236" s="174">
        <v>4</v>
      </c>
      <c r="B236" s="188" t="s">
        <v>355</v>
      </c>
      <c r="C236" s="105"/>
      <c r="D236" s="194">
        <v>980.9</v>
      </c>
      <c r="E236" s="183">
        <v>980.9</v>
      </c>
      <c r="F236" s="183"/>
      <c r="G236" s="183"/>
      <c r="H236" s="183"/>
      <c r="I236" s="183"/>
      <c r="J236" s="183">
        <v>980.9</v>
      </c>
      <c r="K236" s="183">
        <v>980.9</v>
      </c>
      <c r="L236" s="183"/>
      <c r="M236" s="183"/>
      <c r="N236" s="183">
        <v>100</v>
      </c>
      <c r="O236" s="183">
        <v>100</v>
      </c>
      <c r="P236" s="184"/>
      <c r="Q236" s="184"/>
      <c r="R236" s="184"/>
      <c r="S236" s="184"/>
    </row>
    <row r="237" spans="1:19" ht="154.5" customHeight="1">
      <c r="A237" s="231">
        <v>11</v>
      </c>
      <c r="B237" s="245" t="s">
        <v>378</v>
      </c>
      <c r="C237" s="245"/>
      <c r="D237" s="358">
        <v>41142</v>
      </c>
      <c r="E237" s="358">
        <v>41142</v>
      </c>
      <c r="F237" s="358">
        <v>80.89</v>
      </c>
      <c r="G237" s="358">
        <v>80.89</v>
      </c>
      <c r="H237" s="358">
        <v>1630.96</v>
      </c>
      <c r="I237" s="358">
        <v>1630.96</v>
      </c>
      <c r="J237" s="358">
        <v>39430.14</v>
      </c>
      <c r="K237" s="358">
        <v>39430.14</v>
      </c>
      <c r="L237" s="359">
        <v>0</v>
      </c>
      <c r="M237" s="359">
        <v>0</v>
      </c>
      <c r="N237" s="359">
        <v>100</v>
      </c>
      <c r="O237" s="359">
        <v>100</v>
      </c>
      <c r="P237" s="242"/>
      <c r="Q237" s="243"/>
      <c r="R237" s="243"/>
      <c r="S237" s="244"/>
    </row>
    <row r="238" spans="1:19" ht="135">
      <c r="A238" s="403" t="s">
        <v>84</v>
      </c>
      <c r="B238" s="406" t="s">
        <v>357</v>
      </c>
      <c r="C238" s="214"/>
      <c r="D238" s="412">
        <v>1885.7</v>
      </c>
      <c r="E238" s="412">
        <v>1885.7</v>
      </c>
      <c r="F238" s="415">
        <v>0</v>
      </c>
      <c r="G238" s="415">
        <v>0</v>
      </c>
      <c r="H238" s="418">
        <v>1616.69</v>
      </c>
      <c r="I238" s="418">
        <v>1616.69</v>
      </c>
      <c r="J238" s="418">
        <v>269.01</v>
      </c>
      <c r="K238" s="418">
        <v>269.01</v>
      </c>
      <c r="L238" s="415">
        <v>0</v>
      </c>
      <c r="M238" s="415">
        <v>0</v>
      </c>
      <c r="N238" s="415">
        <v>100</v>
      </c>
      <c r="O238" s="415">
        <v>100</v>
      </c>
      <c r="P238" s="198" t="s">
        <v>358</v>
      </c>
      <c r="Q238" s="353">
        <v>481</v>
      </c>
      <c r="R238" s="353">
        <v>482</v>
      </c>
      <c r="S238" s="372">
        <f>R238/Q238*100</f>
        <v>100.2079002079002</v>
      </c>
    </row>
    <row r="239" spans="1:19" ht="157.5">
      <c r="A239" s="404"/>
      <c r="B239" s="407"/>
      <c r="C239" s="215"/>
      <c r="D239" s="413"/>
      <c r="E239" s="413"/>
      <c r="F239" s="416"/>
      <c r="G239" s="416"/>
      <c r="H239" s="419"/>
      <c r="I239" s="419"/>
      <c r="J239" s="419"/>
      <c r="K239" s="419"/>
      <c r="L239" s="416"/>
      <c r="M239" s="416"/>
      <c r="N239" s="416"/>
      <c r="O239" s="416"/>
      <c r="P239" s="199" t="s">
        <v>359</v>
      </c>
      <c r="Q239" s="373">
        <v>62</v>
      </c>
      <c r="R239" s="373">
        <v>62</v>
      </c>
      <c r="S239" s="200">
        <v>100</v>
      </c>
    </row>
    <row r="240" spans="1:19" ht="156">
      <c r="A240" s="405"/>
      <c r="B240" s="408"/>
      <c r="C240" s="216"/>
      <c r="D240" s="414"/>
      <c r="E240" s="414"/>
      <c r="F240" s="417"/>
      <c r="G240" s="417"/>
      <c r="H240" s="420"/>
      <c r="I240" s="420"/>
      <c r="J240" s="420"/>
      <c r="K240" s="420"/>
      <c r="L240" s="417"/>
      <c r="M240" s="417"/>
      <c r="N240" s="417"/>
      <c r="O240" s="417"/>
      <c r="P240" s="201" t="s">
        <v>360</v>
      </c>
      <c r="Q240" s="373">
        <v>100</v>
      </c>
      <c r="R240" s="373">
        <v>100</v>
      </c>
      <c r="S240" s="200">
        <v>100</v>
      </c>
    </row>
    <row r="241" spans="1:19" ht="120.75">
      <c r="A241" s="202" t="s">
        <v>85</v>
      </c>
      <c r="B241" s="203" t="s">
        <v>361</v>
      </c>
      <c r="C241" s="203"/>
      <c r="D241" s="204">
        <v>95.4</v>
      </c>
      <c r="E241" s="195">
        <v>95.4</v>
      </c>
      <c r="F241" s="195">
        <v>80.89</v>
      </c>
      <c r="G241" s="195">
        <v>80.89</v>
      </c>
      <c r="H241" s="195">
        <v>14.28</v>
      </c>
      <c r="I241" s="195">
        <v>14.28</v>
      </c>
      <c r="J241" s="195">
        <v>0.23200000000000001</v>
      </c>
      <c r="K241" s="195">
        <v>0.23200000000000001</v>
      </c>
      <c r="L241" s="196">
        <v>0</v>
      </c>
      <c r="M241" s="196">
        <v>0</v>
      </c>
      <c r="N241" s="196">
        <v>100</v>
      </c>
      <c r="O241" s="196">
        <v>100</v>
      </c>
      <c r="P241" s="205" t="s">
        <v>362</v>
      </c>
      <c r="Q241" s="353">
        <v>27</v>
      </c>
      <c r="R241" s="353">
        <v>27</v>
      </c>
      <c r="S241" s="372">
        <f>R241/Q241*100</f>
        <v>100</v>
      </c>
    </row>
    <row r="242" spans="1:19" ht="108">
      <c r="A242" s="206" t="s">
        <v>363</v>
      </c>
      <c r="B242" s="207" t="s">
        <v>364</v>
      </c>
      <c r="C242" s="207"/>
      <c r="D242" s="208">
        <f t="shared" ref="D242:E242" si="36">F242+H242+J242+L242</f>
        <v>0</v>
      </c>
      <c r="E242" s="196">
        <f t="shared" si="36"/>
        <v>0</v>
      </c>
      <c r="F242" s="196">
        <v>0</v>
      </c>
      <c r="G242" s="196">
        <v>0</v>
      </c>
      <c r="H242" s="196">
        <v>0</v>
      </c>
      <c r="I242" s="196">
        <v>0</v>
      </c>
      <c r="J242" s="195">
        <v>0</v>
      </c>
      <c r="K242" s="195">
        <v>0</v>
      </c>
      <c r="L242" s="196">
        <v>0</v>
      </c>
      <c r="M242" s="196">
        <v>0</v>
      </c>
      <c r="N242" s="196">
        <v>100</v>
      </c>
      <c r="O242" s="196">
        <v>100</v>
      </c>
      <c r="P242" s="209" t="s">
        <v>365</v>
      </c>
      <c r="Q242" s="353">
        <v>108</v>
      </c>
      <c r="R242" s="353">
        <v>108</v>
      </c>
      <c r="S242" s="372">
        <f>R242/Q242*100</f>
        <v>100</v>
      </c>
    </row>
    <row r="243" spans="1:19" ht="84">
      <c r="A243" s="210" t="s">
        <v>366</v>
      </c>
      <c r="B243" s="211" t="s">
        <v>367</v>
      </c>
      <c r="C243" s="211"/>
      <c r="D243" s="204">
        <v>39160.9</v>
      </c>
      <c r="E243" s="204">
        <v>39160.9</v>
      </c>
      <c r="F243" s="196">
        <v>0</v>
      </c>
      <c r="G243" s="196">
        <v>0</v>
      </c>
      <c r="H243" s="196">
        <v>0</v>
      </c>
      <c r="I243" s="196">
        <v>0</v>
      </c>
      <c r="J243" s="204">
        <v>39160.9</v>
      </c>
      <c r="K243" s="204">
        <v>39160.9</v>
      </c>
      <c r="L243" s="196">
        <v>0</v>
      </c>
      <c r="M243" s="196">
        <v>0</v>
      </c>
      <c r="N243" s="196">
        <v>100</v>
      </c>
      <c r="O243" s="196">
        <v>100</v>
      </c>
      <c r="P243" s="212"/>
      <c r="Q243" s="213"/>
      <c r="R243" s="213"/>
      <c r="S243" s="197"/>
    </row>
    <row r="244" spans="1:19" ht="179.25" thickBot="1">
      <c r="A244" s="154">
        <v>12</v>
      </c>
      <c r="B244" s="155" t="s">
        <v>387</v>
      </c>
      <c r="C244" s="156" t="s">
        <v>80</v>
      </c>
      <c r="D244" s="421" t="s">
        <v>388</v>
      </c>
      <c r="E244" s="421" t="s">
        <v>388</v>
      </c>
      <c r="F244" s="421"/>
      <c r="G244" s="421"/>
      <c r="H244" s="421" t="s">
        <v>388</v>
      </c>
      <c r="I244" s="421" t="s">
        <v>388</v>
      </c>
      <c r="J244" s="421" t="s">
        <v>388</v>
      </c>
      <c r="K244" s="421" t="s">
        <v>388</v>
      </c>
      <c r="L244" s="421"/>
      <c r="M244" s="421"/>
      <c r="N244" s="422" t="s">
        <v>314</v>
      </c>
      <c r="O244" s="422">
        <v>100</v>
      </c>
      <c r="P244" s="156"/>
      <c r="Q244" s="156"/>
      <c r="R244" s="156"/>
      <c r="S244" s="156"/>
    </row>
    <row r="245" spans="1:19" ht="128.25" thickBot="1">
      <c r="A245" s="157"/>
      <c r="B245" s="158" t="s">
        <v>389</v>
      </c>
      <c r="C245" s="159" t="s">
        <v>80</v>
      </c>
      <c r="D245" s="423" t="s">
        <v>388</v>
      </c>
      <c r="E245" s="423" t="s">
        <v>388</v>
      </c>
      <c r="F245" s="424"/>
      <c r="G245" s="424"/>
      <c r="H245" s="423" t="s">
        <v>388</v>
      </c>
      <c r="I245" s="423" t="s">
        <v>388</v>
      </c>
      <c r="J245" s="423" t="s">
        <v>388</v>
      </c>
      <c r="K245" s="423" t="s">
        <v>388</v>
      </c>
      <c r="L245" s="424"/>
      <c r="M245" s="424"/>
      <c r="N245" s="425">
        <v>100</v>
      </c>
      <c r="O245" s="425">
        <v>100</v>
      </c>
      <c r="P245" s="426" t="s">
        <v>390</v>
      </c>
      <c r="Q245" s="428">
        <v>0.75</v>
      </c>
      <c r="R245" s="428">
        <v>0.75</v>
      </c>
      <c r="S245" s="428">
        <v>100</v>
      </c>
    </row>
    <row r="246" spans="1:19" ht="268.5" thickBot="1">
      <c r="A246" s="157"/>
      <c r="B246" s="158" t="s">
        <v>391</v>
      </c>
      <c r="C246" s="159" t="s">
        <v>80</v>
      </c>
      <c r="D246" s="161">
        <v>0</v>
      </c>
      <c r="E246" s="161">
        <v>0</v>
      </c>
      <c r="F246" s="161"/>
      <c r="G246" s="161"/>
      <c r="H246" s="161">
        <v>0</v>
      </c>
      <c r="I246" s="161">
        <v>0</v>
      </c>
      <c r="J246" s="161">
        <v>0</v>
      </c>
      <c r="K246" s="161">
        <v>0</v>
      </c>
      <c r="L246" s="161"/>
      <c r="M246" s="161"/>
      <c r="N246" s="427">
        <v>100</v>
      </c>
      <c r="O246" s="427">
        <v>100</v>
      </c>
      <c r="P246" s="426" t="s">
        <v>392</v>
      </c>
      <c r="Q246" s="428">
        <v>1</v>
      </c>
      <c r="R246" s="428">
        <v>1</v>
      </c>
      <c r="S246" s="428">
        <v>100</v>
      </c>
    </row>
  </sheetData>
  <mergeCells count="32">
    <mergeCell ref="N238:N240"/>
    <mergeCell ref="O238:O240"/>
    <mergeCell ref="I238:I240"/>
    <mergeCell ref="J238:J240"/>
    <mergeCell ref="K238:K240"/>
    <mergeCell ref="L238:L240"/>
    <mergeCell ref="M238:M240"/>
    <mergeCell ref="B156:B161"/>
    <mergeCell ref="A238:A240"/>
    <mergeCell ref="B238:B240"/>
    <mergeCell ref="D6:M6"/>
    <mergeCell ref="C6:C9"/>
    <mergeCell ref="D238:D240"/>
    <mergeCell ref="E238:E240"/>
    <mergeCell ref="F238:F240"/>
    <mergeCell ref="G238:G240"/>
    <mergeCell ref="H238:H240"/>
    <mergeCell ref="A2:Q2"/>
    <mergeCell ref="A3:Q3"/>
    <mergeCell ref="S6:S9"/>
    <mergeCell ref="N6:O8"/>
    <mergeCell ref="P6:P9"/>
    <mergeCell ref="Q6:Q9"/>
    <mergeCell ref="R6:R9"/>
    <mergeCell ref="A6:A9"/>
    <mergeCell ref="D7:E8"/>
    <mergeCell ref="F7:M7"/>
    <mergeCell ref="F8:G8"/>
    <mergeCell ref="H8:I8"/>
    <mergeCell ref="J8:K8"/>
    <mergeCell ref="L8:M8"/>
    <mergeCell ref="B6:B9"/>
  </mergeCells>
  <pageMargins left="0.70866141732283472" right="0.70866141732283472" top="0.74803149606299213" bottom="0.74803149606299213" header="0.31496062992125984" footer="0.31496062992125984"/>
  <pageSetup paperSize="9" orientation="landscape" r:id="rId1"/>
  <ignoredErrors>
    <ignoredError sqref="E11 K11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workbookViewId="0">
      <selection activeCell="C24" sqref="C24"/>
    </sheetView>
  </sheetViews>
  <sheetFormatPr defaultRowHeight="15"/>
  <cols>
    <col min="9" max="9" width="9.140625" customWidth="1"/>
  </cols>
  <sheetData>
    <row r="1" spans="1:10">
      <c r="J1" t="s">
        <v>53</v>
      </c>
    </row>
    <row r="2" spans="1:10" ht="15.75">
      <c r="A2" s="2" t="s">
        <v>16</v>
      </c>
    </row>
    <row r="3" spans="1:10" ht="15.75">
      <c r="A3" s="2" t="s">
        <v>17</v>
      </c>
    </row>
    <row r="4" spans="1:10" ht="15.75">
      <c r="A4" s="2" t="s">
        <v>18</v>
      </c>
    </row>
    <row r="5" spans="1:10" ht="1.5" customHeight="1">
      <c r="A5" s="1"/>
    </row>
    <row r="6" spans="1:10">
      <c r="A6" s="2" t="s">
        <v>19</v>
      </c>
    </row>
    <row r="7" spans="1:10" ht="12.75" customHeight="1">
      <c r="A7" s="2" t="s">
        <v>20</v>
      </c>
    </row>
    <row r="8" spans="1:10" ht="6" hidden="1" customHeight="1">
      <c r="A8" s="1"/>
    </row>
    <row r="9" spans="1:10">
      <c r="A9" s="2" t="s">
        <v>50</v>
      </c>
      <c r="F9" t="s">
        <v>52</v>
      </c>
    </row>
    <row r="10" spans="1:10" ht="12.75" customHeight="1">
      <c r="A10" s="1"/>
    </row>
    <row r="11" spans="1:10">
      <c r="A11" s="2" t="s">
        <v>21</v>
      </c>
    </row>
    <row r="12" spans="1:10">
      <c r="A12" s="2" t="s">
        <v>22</v>
      </c>
    </row>
    <row r="13" spans="1:10">
      <c r="A13" s="2" t="s">
        <v>23</v>
      </c>
    </row>
    <row r="14" spans="1:10">
      <c r="A14" s="2" t="s">
        <v>24</v>
      </c>
    </row>
    <row r="15" spans="1:10">
      <c r="A15" s="2" t="s">
        <v>25</v>
      </c>
    </row>
    <row r="16" spans="1:10">
      <c r="A16" s="2" t="s">
        <v>26</v>
      </c>
    </row>
    <row r="17" spans="1:1">
      <c r="A17" s="2" t="s">
        <v>27</v>
      </c>
    </row>
    <row r="18" spans="1:1">
      <c r="A18" s="2" t="s">
        <v>28</v>
      </c>
    </row>
    <row r="19" spans="1:1">
      <c r="A19" s="2" t="s">
        <v>29</v>
      </c>
    </row>
    <row r="20" spans="1:1">
      <c r="A20" s="2" t="s">
        <v>30</v>
      </c>
    </row>
    <row r="21" spans="1:1">
      <c r="A21" s="2" t="s">
        <v>31</v>
      </c>
    </row>
    <row r="22" spans="1:1">
      <c r="A22" s="2" t="s">
        <v>32</v>
      </c>
    </row>
    <row r="23" spans="1:1">
      <c r="A23" s="2" t="s">
        <v>33</v>
      </c>
    </row>
    <row r="24" spans="1:1">
      <c r="A24" s="2" t="s">
        <v>34</v>
      </c>
    </row>
    <row r="25" spans="1:1">
      <c r="A25" s="2" t="s">
        <v>35</v>
      </c>
    </row>
    <row r="26" spans="1:1">
      <c r="A26" s="2" t="s">
        <v>36</v>
      </c>
    </row>
    <row r="27" spans="1:1">
      <c r="A27" s="2" t="s">
        <v>37</v>
      </c>
    </row>
    <row r="28" spans="1:1">
      <c r="A28" s="2" t="s">
        <v>38</v>
      </c>
    </row>
    <row r="29" spans="1:1">
      <c r="A29" s="2" t="s">
        <v>39</v>
      </c>
    </row>
    <row r="30" spans="1:1">
      <c r="A30" s="2" t="s">
        <v>40</v>
      </c>
    </row>
    <row r="31" spans="1:1">
      <c r="A31" s="2" t="s">
        <v>41</v>
      </c>
    </row>
    <row r="32" spans="1:1">
      <c r="A32" s="2" t="s">
        <v>42</v>
      </c>
    </row>
    <row r="33" spans="1:1">
      <c r="A33" s="2" t="s">
        <v>43</v>
      </c>
    </row>
    <row r="34" spans="1:1">
      <c r="A34" s="2" t="s">
        <v>44</v>
      </c>
    </row>
    <row r="35" spans="1:1">
      <c r="A35" s="2" t="s">
        <v>45</v>
      </c>
    </row>
    <row r="36" spans="1:1" ht="15.75">
      <c r="A36" s="1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Отчет за 2020 год</vt:lpstr>
      <vt:lpstr>Структура пояснительной записки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new</dc:creator>
  <cp:lastModifiedBy>neconom</cp:lastModifiedBy>
  <cp:lastPrinted>2021-03-23T05:44:07Z</cp:lastPrinted>
  <dcterms:created xsi:type="dcterms:W3CDTF">2016-01-14T05:24:29Z</dcterms:created>
  <dcterms:modified xsi:type="dcterms:W3CDTF">2021-03-23T06:50:44Z</dcterms:modified>
</cp:coreProperties>
</file>